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2\share2\Proiecte Culturale\2019\!Ghidul solicitantului CULTURA 2019\Drept public\"/>
    </mc:Choice>
  </mc:AlternateContent>
  <bookViews>
    <workbookView xWindow="0" yWindow="0" windowWidth="21600" windowHeight="9735" tabRatio="774" activeTab="3"/>
  </bookViews>
  <sheets>
    <sheet name="Anexa 1.2.a - Buget" sheetId="4" r:id="rId1"/>
    <sheet name="Anexa 1.2.b - Indicatori" sheetId="2" r:id="rId2"/>
    <sheet name="Buget DEMO &amp; Instructiuni" sheetId="7" r:id="rId3"/>
    <sheet name="Categorii cheltuieli" sheetId="5" r:id="rId4"/>
    <sheet name="Sheet1" sheetId="8" r:id="rId5"/>
  </sheets>
  <definedNames>
    <definedName name="_xlnm._FilterDatabase" localSheetId="0" hidden="1">'Anexa 1.2.a - Buget'!$A$7:$M$76</definedName>
    <definedName name="_xlnm._FilterDatabase" localSheetId="2" hidden="1">'Buget DEMO &amp; Instructiuni'!$A$7:$M$14</definedName>
    <definedName name="_xlnm.Print_Titles" localSheetId="0">'Anexa 1.2.a - Buget'!$6:$6</definedName>
    <definedName name="_xlnm.Print_Titles" localSheetId="2">'Buget DEMO &amp; Instructiuni'!$6:$6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4" l="1"/>
  <c r="H21" i="4"/>
  <c r="J1" i="4" l="1"/>
  <c r="K1" i="4"/>
  <c r="L1" i="4"/>
  <c r="M1" i="4"/>
  <c r="H8" i="4"/>
  <c r="H9" i="4"/>
  <c r="H10" i="4"/>
  <c r="H11" i="4"/>
  <c r="H12" i="4"/>
  <c r="H13" i="4"/>
  <c r="H14" i="4"/>
  <c r="H15" i="4"/>
  <c r="H16" i="4"/>
  <c r="H17" i="4"/>
  <c r="H18" i="4"/>
  <c r="H19" i="4"/>
  <c r="N19" i="4" s="1"/>
  <c r="H20" i="4"/>
  <c r="N21" i="4"/>
  <c r="H22" i="4"/>
  <c r="H23" i="4"/>
  <c r="N23" i="4" s="1"/>
  <c r="H24" i="4"/>
  <c r="N24" i="4" s="1"/>
  <c r="H25" i="4"/>
  <c r="H27" i="4"/>
  <c r="N27" i="4" s="1"/>
  <c r="H28" i="4"/>
  <c r="H29" i="4"/>
  <c r="N29" i="4" s="1"/>
  <c r="H30" i="4"/>
  <c r="H31" i="4"/>
  <c r="N31" i="4" s="1"/>
  <c r="H32" i="4"/>
  <c r="H33" i="4"/>
  <c r="H34" i="4"/>
  <c r="H35" i="4"/>
  <c r="N35" i="4" s="1"/>
  <c r="H36" i="4"/>
  <c r="H37" i="4"/>
  <c r="N37" i="4" s="1"/>
  <c r="H38" i="4"/>
  <c r="H39" i="4"/>
  <c r="N39" i="4" s="1"/>
  <c r="H40" i="4"/>
  <c r="H41" i="4"/>
  <c r="H42" i="4"/>
  <c r="H43" i="4"/>
  <c r="N43" i="4" s="1"/>
  <c r="H44" i="4"/>
  <c r="H45" i="4"/>
  <c r="N45" i="4" s="1"/>
  <c r="H46" i="4"/>
  <c r="H47" i="4"/>
  <c r="N47" i="4" s="1"/>
  <c r="H48" i="4"/>
  <c r="H49" i="4"/>
  <c r="H50" i="4"/>
  <c r="H51" i="4"/>
  <c r="N51" i="4" s="1"/>
  <c r="H52" i="4"/>
  <c r="H53" i="4"/>
  <c r="N53" i="4" s="1"/>
  <c r="H54" i="4"/>
  <c r="H55" i="4"/>
  <c r="N55" i="4" s="1"/>
  <c r="H56" i="4"/>
  <c r="H57" i="4"/>
  <c r="H58" i="4"/>
  <c r="H59" i="4"/>
  <c r="N59" i="4" s="1"/>
  <c r="H60" i="4"/>
  <c r="H61" i="4"/>
  <c r="N61" i="4" s="1"/>
  <c r="H62" i="4"/>
  <c r="H63" i="4"/>
  <c r="N63" i="4" s="1"/>
  <c r="H64" i="4"/>
  <c r="H65" i="4"/>
  <c r="H66" i="4"/>
  <c r="H67" i="4"/>
  <c r="N67" i="4" s="1"/>
  <c r="H68" i="4"/>
  <c r="H69" i="4"/>
  <c r="N69" i="4" s="1"/>
  <c r="H70" i="4"/>
  <c r="H71" i="4"/>
  <c r="N71" i="4" s="1"/>
  <c r="H72" i="4"/>
  <c r="H73" i="4"/>
  <c r="H74" i="4"/>
  <c r="H75" i="4"/>
  <c r="N75" i="4" s="1"/>
  <c r="H76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N16" i="4"/>
  <c r="N17" i="4"/>
  <c r="N18" i="4"/>
  <c r="N20" i="4"/>
  <c r="N22" i="4"/>
  <c r="N25" i="4"/>
  <c r="N26" i="4"/>
  <c r="N28" i="4"/>
  <c r="N30" i="4"/>
  <c r="N32" i="4"/>
  <c r="N33" i="4"/>
  <c r="N34" i="4"/>
  <c r="N36" i="4"/>
  <c r="N38" i="4"/>
  <c r="N40" i="4"/>
  <c r="N41" i="4"/>
  <c r="N42" i="4"/>
  <c r="N44" i="4"/>
  <c r="N46" i="4"/>
  <c r="N48" i="4"/>
  <c r="N49" i="4"/>
  <c r="N50" i="4"/>
  <c r="N52" i="4"/>
  <c r="N54" i="4"/>
  <c r="N56" i="4"/>
  <c r="N57" i="4"/>
  <c r="N58" i="4"/>
  <c r="N60" i="4"/>
  <c r="N62" i="4"/>
  <c r="N64" i="4"/>
  <c r="N65" i="4"/>
  <c r="N66" i="4"/>
  <c r="N68" i="4"/>
  <c r="N70" i="4"/>
  <c r="N72" i="4"/>
  <c r="N73" i="4"/>
  <c r="N74" i="4"/>
  <c r="N76" i="4"/>
  <c r="H7" i="4"/>
  <c r="I7" i="4"/>
  <c r="I1" i="4" l="1"/>
  <c r="H1" i="4"/>
  <c r="J2" i="4"/>
  <c r="L2" i="4" s="1"/>
  <c r="G23" i="2"/>
  <c r="F24" i="2"/>
  <c r="H10" i="7" l="1"/>
  <c r="N10" i="7" s="1"/>
  <c r="H9" i="7"/>
  <c r="N9" i="7" s="1"/>
  <c r="H8" i="7"/>
  <c r="N8" i="7" s="1"/>
  <c r="H7" i="7"/>
  <c r="N7" i="7" s="1"/>
  <c r="M1" i="7"/>
  <c r="L1" i="7"/>
  <c r="K1" i="7"/>
  <c r="J1" i="7"/>
  <c r="I1" i="7"/>
  <c r="N15" i="4"/>
  <c r="F22" i="2"/>
  <c r="G20" i="2"/>
  <c r="G24" i="2" s="1"/>
  <c r="G19" i="2"/>
  <c r="G22" i="2" s="1"/>
  <c r="G18" i="2"/>
  <c r="N14" i="4"/>
  <c r="N13" i="4"/>
  <c r="N12" i="4"/>
  <c r="N11" i="4"/>
  <c r="G17" i="2"/>
  <c r="C24" i="2" s="1"/>
  <c r="J2" i="7" l="1"/>
  <c r="L2" i="7" s="1"/>
  <c r="H1" i="7"/>
  <c r="H3" i="7"/>
  <c r="J3" i="7" s="1"/>
  <c r="G25" i="2"/>
  <c r="C26" i="2" s="1"/>
  <c r="G21" i="2"/>
  <c r="C25" i="2" s="1"/>
  <c r="N10" i="4"/>
  <c r="N9" i="4"/>
  <c r="N8" i="4"/>
  <c r="C8" i="2"/>
  <c r="C9" i="2"/>
  <c r="C11" i="2"/>
  <c r="C7" i="2" l="1"/>
  <c r="C10" i="2" s="1"/>
  <c r="H3" i="4"/>
  <c r="J3" i="4" s="1"/>
  <c r="L3" i="4" s="1"/>
  <c r="L3" i="7"/>
  <c r="N7" i="4" l="1"/>
  <c r="C16" i="2" l="1"/>
  <c r="C17" i="2"/>
  <c r="C20" i="2" l="1"/>
  <c r="C12" i="2" l="1"/>
  <c r="C18" i="2"/>
  <c r="D24" i="2" l="1"/>
  <c r="D26" i="2"/>
  <c r="D25" i="2"/>
  <c r="D16" i="2"/>
  <c r="D17" i="2"/>
  <c r="C19" i="2"/>
  <c r="D18" i="2" l="1"/>
  <c r="C21" i="2"/>
</calcChain>
</file>

<file path=xl/comments1.xml><?xml version="1.0" encoding="utf-8"?>
<comments xmlns="http://schemas.openxmlformats.org/spreadsheetml/2006/main">
  <authors>
    <author>Negre Cornel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D18" authorId="0" shapeId="0">
      <text>
        <r>
          <rPr>
            <b/>
            <sz val="12"/>
            <color indexed="81"/>
            <rFont val="Tahoma"/>
            <family val="2"/>
          </rPr>
          <t>MAX. 80% DIN  CHELTUIELI ELIGIBILE!</t>
        </r>
      </text>
    </comment>
  </commentList>
</comments>
</file>

<file path=xl/comments3.xml><?xml version="1.0" encoding="utf-8"?>
<comments xmlns="http://schemas.openxmlformats.org/spreadsheetml/2006/main">
  <authors>
    <author>Negre Cornel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  <comment ref="L1" authorId="0" shapeId="0">
      <text>
        <r>
          <rPr>
            <b/>
            <sz val="14"/>
            <color indexed="81"/>
            <rFont val="Tahoma"/>
            <family val="2"/>
          </rPr>
          <t>MAX. 80% din cheltuielile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<sst xmlns="http://schemas.openxmlformats.org/spreadsheetml/2006/main" count="114" uniqueCount="73">
  <si>
    <t>Denumirea indicatorilor (categorii de cheltuieli)</t>
  </si>
  <si>
    <t>Valoarea/ unitatea de măsură - lei</t>
  </si>
  <si>
    <t>Activitatea nr.:</t>
  </si>
  <si>
    <t>Subcategorii de cheltuieli:</t>
  </si>
  <si>
    <t xml:space="preserve">Total: </t>
  </si>
  <si>
    <t>Denumirea indicatorilor</t>
  </si>
  <si>
    <t>Valoare lei:</t>
  </si>
  <si>
    <t>1. Contributia beneficiarului, total din care:</t>
  </si>
  <si>
    <t>contributie proprie:</t>
  </si>
  <si>
    <t>contributie atrasa - alte surse (se vor nominaliza)</t>
  </si>
  <si>
    <t>CHELTUIELI</t>
  </si>
  <si>
    <t>Ponderi din cheltuieli eligibile (%):</t>
  </si>
  <si>
    <t>B. CHELTUIELI NEELIGIBILE</t>
  </si>
  <si>
    <t>TOTAL GENERAL (A + B):</t>
  </si>
  <si>
    <t>A. CHELTUIELI ELIGIBILE - TOTAL</t>
  </si>
  <si>
    <t>Nr. UM</t>
  </si>
  <si>
    <t>Categorie</t>
  </si>
  <si>
    <t>a. Cheltuieli de realizare(*)</t>
  </si>
  <si>
    <t>Unitatea de măsură - UM</t>
  </si>
  <si>
    <t>Activitatea 1</t>
  </si>
  <si>
    <t>Activitatea 2</t>
  </si>
  <si>
    <t>Activitatea 3</t>
  </si>
  <si>
    <t>Activitatea 4</t>
  </si>
  <si>
    <t>Activitatea 5</t>
  </si>
  <si>
    <t>Activitatea 6</t>
  </si>
  <si>
    <t>A. VENITURI - aferente cheltuielilor eligibile</t>
  </si>
  <si>
    <t>A. VENITURI - aferente cheltuielilor ELIGIBILE - TOTAL</t>
  </si>
  <si>
    <t>B. VENITURI - aferente cheltuielilor NEELIGIBILE - TOTAL</t>
  </si>
  <si>
    <r>
      <rPr>
        <b/>
        <sz val="11"/>
        <color rgb="FFFF0000"/>
        <rFont val="Calibri"/>
        <family val="2"/>
        <scheme val="minor"/>
      </rPr>
      <t xml:space="preserve">T - </t>
    </r>
    <r>
      <rPr>
        <b/>
        <sz val="11"/>
        <rFont val="Calibri"/>
        <family val="2"/>
        <charset val="238"/>
        <scheme val="minor"/>
      </rPr>
      <t>TOTAL (TVA inclus)</t>
    </r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</si>
  <si>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</si>
  <si>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</si>
  <si>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(T-B-C-D-E) = 0</t>
    </r>
  </si>
  <si>
    <t>Ponderi eligibile (%):</t>
  </si>
  <si>
    <t>Total &amp; (%) eligibile:</t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</si>
  <si>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</si>
  <si>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</si>
  <si>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</si>
  <si>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</si>
  <si>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Prevedere GHID:</t>
  </si>
  <si>
    <t>Pondere bugetata:</t>
  </si>
  <si>
    <r>
      <t xml:space="preserve">VENITURI </t>
    </r>
    <r>
      <rPr>
        <b/>
        <sz val="10"/>
        <color theme="1"/>
        <rFont val="Wingdings 3"/>
        <family val="1"/>
        <charset val="2"/>
      </rPr>
      <t>]</t>
    </r>
  </si>
  <si>
    <r>
      <t xml:space="preserve">CHELTUIELI </t>
    </r>
    <r>
      <rPr>
        <b/>
        <sz val="10"/>
        <color theme="1"/>
        <rFont val="Wingdings 3"/>
        <family val="1"/>
        <charset val="2"/>
      </rPr>
      <t>]</t>
    </r>
  </si>
  <si>
    <t xml:space="preserve">De respectat! </t>
  </si>
  <si>
    <t>Cheltuiala / suma:</t>
  </si>
  <si>
    <t>Subcategorie</t>
  </si>
  <si>
    <t>Calcul constrangeri ghid:</t>
  </si>
  <si>
    <t>b ≤ 20%</t>
  </si>
  <si>
    <t>e. Cheltuieli de masă</t>
  </si>
  <si>
    <t xml:space="preserve">a.3.3. Manag. Proiect </t>
  </si>
  <si>
    <t>g.2. Cheltuieli adm.</t>
  </si>
  <si>
    <t>Subtotal:</t>
  </si>
  <si>
    <r>
      <t xml:space="preserve">b. Achiziţionarea de dotări necesare derulării proiectului cultural - </t>
    </r>
    <r>
      <rPr>
        <u/>
        <sz val="10"/>
        <rFont val="Calibri"/>
        <family val="2"/>
        <scheme val="minor"/>
      </rPr>
      <t>max. 20% din totalul finanţării</t>
    </r>
    <r>
      <rPr>
        <sz val="10"/>
        <rFont val="Calibri"/>
        <family val="2"/>
        <scheme val="minor"/>
      </rPr>
      <t xml:space="preserve"> nerambursabile acordate // (Suma / </t>
    </r>
    <r>
      <rPr>
        <b/>
        <sz val="10"/>
        <rFont val="Calibri"/>
        <family val="2"/>
        <scheme val="minor"/>
      </rPr>
      <t>pondere</t>
    </r>
    <r>
      <rPr>
        <sz val="10"/>
        <rFont val="Calibri"/>
        <family val="2"/>
        <scheme val="minor"/>
      </rPr>
      <t>):</t>
    </r>
  </si>
  <si>
    <r>
      <t xml:space="preserve">a.3.3. Manag. Proiect - prestari servicii + e. Cheltuieli de masă + g.2. Cheltuieli administrative, </t>
    </r>
    <r>
      <rPr>
        <u/>
        <sz val="10"/>
        <rFont val="Calibri"/>
        <family val="2"/>
      </rPr>
      <t>≤</t>
    </r>
    <r>
      <rPr>
        <u/>
        <sz val="10"/>
        <rFont val="Calibri"/>
        <family val="2"/>
        <scheme val="minor"/>
      </rPr>
      <t xml:space="preserve"> 20% din totalul finanţării</t>
    </r>
    <r>
      <rPr>
        <sz val="10"/>
        <rFont val="Calibri"/>
        <family val="2"/>
        <scheme val="minor"/>
      </rPr>
      <t xml:space="preserve"> nerambursabile acordate. // (Suma / </t>
    </r>
    <r>
      <rPr>
        <b/>
        <sz val="10"/>
        <rFont val="Calibri"/>
        <family val="2"/>
        <scheme val="minor"/>
      </rPr>
      <t>pondere)</t>
    </r>
    <r>
      <rPr>
        <sz val="10"/>
        <rFont val="Calibri"/>
        <family val="2"/>
        <scheme val="minor"/>
      </rPr>
      <t>: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</si>
  <si>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Cofinantare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</si>
  <si>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Cofinantare atrasă - lei</t>
    </r>
  </si>
  <si>
    <t>Activitatea 1 - pregatire</t>
  </si>
  <si>
    <t>album</t>
  </si>
  <si>
    <t>premiu</t>
  </si>
  <si>
    <t>diurna</t>
  </si>
  <si>
    <t>dulap</t>
  </si>
  <si>
    <t xml:space="preserve">2. Finantare nerambursabila solicitata </t>
  </si>
  <si>
    <t>1. Contributia beneficiarului (min. 20% din finantarea nerambursabila):</t>
  </si>
  <si>
    <t>g.1. Cheltuieli de personal</t>
  </si>
  <si>
    <r>
      <t xml:space="preserve">e. Cheltuieli de masă + g1. Cheltuieli de personal + g.2. Cheltuieli administrative, </t>
    </r>
    <r>
      <rPr>
        <u/>
        <sz val="10"/>
        <rFont val="Calibri"/>
        <family val="2"/>
        <scheme val="minor"/>
      </rPr>
      <t>≤ 20% din totalul finanţării</t>
    </r>
    <r>
      <rPr>
        <sz val="10"/>
        <rFont val="Calibri"/>
        <family val="2"/>
        <scheme val="minor"/>
      </rPr>
      <t xml:space="preserve"> nerambursabile acordate. // (Suma / </t>
    </r>
    <r>
      <rPr>
        <b/>
        <sz val="10"/>
        <rFont val="Calibri"/>
        <family val="2"/>
        <scheme val="minor"/>
      </rPr>
      <t>pondere)</t>
    </r>
    <r>
      <rPr>
        <sz val="10"/>
        <rFont val="Calibri"/>
        <family val="2"/>
        <scheme val="minor"/>
      </rPr>
      <t>:</t>
    </r>
  </si>
  <si>
    <t>a.1. Onorarii</t>
  </si>
  <si>
    <t>b.1. Cazarea</t>
  </si>
  <si>
    <t>b.2. Transport</t>
  </si>
  <si>
    <t>b. Cazare/transport(*)</t>
  </si>
  <si>
    <t>c. Alte cheltuieli specifice(*)</t>
  </si>
  <si>
    <t xml:space="preserve">c.1. Tipărituri </t>
  </si>
  <si>
    <t xml:space="preserve">c.2. Acţiuni promoţionale şi de publicitate </t>
  </si>
  <si>
    <t>a.2. Onorarii</t>
  </si>
  <si>
    <t>a.1. Materiale consumabile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</si>
</sst>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6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Wingdings 3"/>
      <family val="1"/>
      <charset val="2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i/>
      <u/>
      <sz val="11"/>
      <name val="Times New Roman"/>
      <family val="1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 3"/>
      <family val="1"/>
      <charset val="2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u/>
      <sz val="10"/>
      <name val="Calibri"/>
      <family val="2"/>
    </font>
    <font>
      <b/>
      <i/>
      <sz val="10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11" applyNumberFormat="0" applyAlignment="0" applyProtection="0"/>
    <xf numFmtId="0" fontId="36" fillId="7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18" fillId="5" borderId="0" xfId="2" applyAlignment="1">
      <alignment wrapText="1"/>
    </xf>
    <xf numFmtId="0" fontId="19" fillId="6" borderId="11" xfId="3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4" fontId="21" fillId="3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center" vertical="center"/>
    </xf>
    <xf numFmtId="4" fontId="2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4" fontId="15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/>
    </xf>
    <xf numFmtId="4" fontId="25" fillId="0" borderId="0" xfId="0" applyNumberFormat="1" applyFont="1" applyFill="1" applyBorder="1" applyAlignment="1">
      <alignment horizontal="center" vertical="center"/>
    </xf>
    <xf numFmtId="4" fontId="22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4" fontId="15" fillId="0" borderId="13" xfId="0" applyNumberFormat="1" applyFont="1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horizontal="center" vertical="center"/>
    </xf>
    <xf numFmtId="4" fontId="15" fillId="0" borderId="8" xfId="0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wrapText="1"/>
    </xf>
    <xf numFmtId="4" fontId="31" fillId="0" borderId="0" xfId="0" applyNumberFormat="1" applyFont="1" applyAlignment="1">
      <alignment horizontal="right"/>
    </xf>
    <xf numFmtId="4" fontId="31" fillId="0" borderId="0" xfId="0" applyNumberFormat="1" applyFont="1"/>
    <xf numFmtId="164" fontId="32" fillId="0" borderId="0" xfId="0" applyNumberFormat="1" applyFont="1"/>
    <xf numFmtId="0" fontId="31" fillId="0" borderId="0" xfId="0" applyFont="1"/>
    <xf numFmtId="4" fontId="29" fillId="2" borderId="0" xfId="0" applyNumberFormat="1" applyFont="1" applyFill="1" applyAlignment="1">
      <alignment horizontal="right"/>
    </xf>
    <xf numFmtId="0" fontId="29" fillId="0" borderId="2" xfId="0" applyFont="1" applyBorder="1" applyAlignment="1">
      <alignment wrapText="1"/>
    </xf>
    <xf numFmtId="4" fontId="31" fillId="0" borderId="9" xfId="0" applyNumberFormat="1" applyFont="1" applyBorder="1" applyAlignment="1">
      <alignment horizontal="right"/>
    </xf>
    <xf numFmtId="4" fontId="33" fillId="0" borderId="0" xfId="0" applyNumberFormat="1" applyFont="1"/>
    <xf numFmtId="0" fontId="32" fillId="0" borderId="2" xfId="0" applyFont="1" applyBorder="1" applyAlignment="1">
      <alignment horizontal="right" wrapText="1"/>
    </xf>
    <xf numFmtId="4" fontId="29" fillId="0" borderId="9" xfId="0" applyNumberFormat="1" applyFont="1" applyBorder="1" applyAlignment="1">
      <alignment horizontal="right"/>
    </xf>
    <xf numFmtId="0" fontId="31" fillId="0" borderId="0" xfId="0" applyFont="1" applyAlignment="1">
      <alignment wrapText="1"/>
    </xf>
    <xf numFmtId="4" fontId="29" fillId="2" borderId="3" xfId="0" applyNumberFormat="1" applyFont="1" applyFill="1" applyBorder="1" applyAlignment="1">
      <alignment horizontal="right"/>
    </xf>
    <xf numFmtId="4" fontId="29" fillId="2" borderId="3" xfId="0" applyNumberFormat="1" applyFont="1" applyFill="1" applyBorder="1" applyAlignment="1">
      <alignment horizontal="center" wrapText="1"/>
    </xf>
    <xf numFmtId="4" fontId="31" fillId="0" borderId="2" xfId="0" applyNumberFormat="1" applyFont="1" applyBorder="1" applyAlignment="1">
      <alignment horizontal="right"/>
    </xf>
    <xf numFmtId="4" fontId="31" fillId="0" borderId="2" xfId="0" applyNumberFormat="1" applyFont="1" applyBorder="1"/>
    <xf numFmtId="4" fontId="29" fillId="0" borderId="2" xfId="0" applyNumberFormat="1" applyFont="1" applyBorder="1" applyAlignment="1">
      <alignment horizontal="center"/>
    </xf>
    <xf numFmtId="4" fontId="34" fillId="0" borderId="2" xfId="0" applyNumberFormat="1" applyFont="1" applyBorder="1" applyAlignment="1">
      <alignment horizontal="center"/>
    </xf>
    <xf numFmtId="0" fontId="35" fillId="2" borderId="2" xfId="0" applyFont="1" applyFill="1" applyBorder="1" applyAlignment="1">
      <alignment wrapText="1"/>
    </xf>
    <xf numFmtId="4" fontId="29" fillId="0" borderId="2" xfId="0" applyNumberFormat="1" applyFont="1" applyFill="1" applyBorder="1" applyAlignment="1">
      <alignment horizontal="right" wrapText="1"/>
    </xf>
    <xf numFmtId="4" fontId="31" fillId="0" borderId="2" xfId="0" applyNumberFormat="1" applyFont="1" applyBorder="1" applyAlignment="1">
      <alignment horizontal="center"/>
    </xf>
    <xf numFmtId="4" fontId="29" fillId="0" borderId="2" xfId="0" applyNumberFormat="1" applyFont="1" applyBorder="1" applyAlignment="1">
      <alignment horizontal="right"/>
    </xf>
    <xf numFmtId="0" fontId="35" fillId="2" borderId="3" xfId="0" applyFont="1" applyFill="1" applyBorder="1" applyAlignment="1">
      <alignment wrapText="1"/>
    </xf>
    <xf numFmtId="0" fontId="27" fillId="0" borderId="0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 wrapText="1"/>
    </xf>
    <xf numFmtId="4" fontId="40" fillId="0" borderId="8" xfId="0" applyNumberFormat="1" applyFont="1" applyBorder="1" applyAlignment="1">
      <alignment horizontal="center" vertical="center" wrapText="1"/>
    </xf>
    <xf numFmtId="0" fontId="37" fillId="0" borderId="12" xfId="0" applyFont="1" applyBorder="1" applyAlignment="1">
      <alignment vertical="center" wrapText="1"/>
    </xf>
    <xf numFmtId="0" fontId="35" fillId="0" borderId="0" xfId="0" applyFont="1"/>
    <xf numFmtId="4" fontId="18" fillId="5" borderId="7" xfId="2" applyNumberFormat="1" applyBorder="1" applyAlignment="1">
      <alignment horizontal="right" vertical="center" wrapText="1"/>
    </xf>
    <xf numFmtId="4" fontId="36" fillId="7" borderId="5" xfId="4" applyNumberFormat="1" applyBorder="1"/>
    <xf numFmtId="4" fontId="40" fillId="0" borderId="5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4" fontId="40" fillId="0" borderId="10" xfId="0" applyNumberFormat="1" applyFont="1" applyBorder="1" applyAlignment="1">
      <alignment horizontal="center" vertical="center" wrapText="1"/>
    </xf>
    <xf numFmtId="4" fontId="17" fillId="4" borderId="0" xfId="1" applyNumberFormat="1" applyBorder="1" applyAlignment="1">
      <alignment horizontal="right" vertical="center" wrapText="1"/>
    </xf>
    <xf numFmtId="0" fontId="18" fillId="5" borderId="1" xfId="2" applyBorder="1" applyAlignment="1">
      <alignment vertical="center" wrapText="1"/>
    </xf>
    <xf numFmtId="0" fontId="17" fillId="4" borderId="12" xfId="1" applyBorder="1" applyAlignment="1">
      <alignment vertical="center" wrapText="1"/>
    </xf>
    <xf numFmtId="4" fontId="17" fillId="4" borderId="14" xfId="1" applyNumberFormat="1" applyBorder="1" applyAlignment="1">
      <alignment vertical="center" wrapText="1"/>
    </xf>
    <xf numFmtId="0" fontId="17" fillId="4" borderId="4" xfId="1" applyBorder="1" applyAlignment="1">
      <alignment vertical="center" wrapText="1"/>
    </xf>
    <xf numFmtId="4" fontId="17" fillId="4" borderId="5" xfId="1" applyNumberFormat="1" applyBorder="1" applyAlignment="1">
      <alignment vertical="center" wrapText="1"/>
    </xf>
    <xf numFmtId="0" fontId="36" fillId="7" borderId="12" xfId="4" applyBorder="1" applyAlignment="1">
      <alignment vertical="center" wrapText="1"/>
    </xf>
    <xf numFmtId="4" fontId="36" fillId="7" borderId="14" xfId="4" applyNumberFormat="1" applyBorder="1" applyAlignment="1">
      <alignment vertical="center" wrapText="1"/>
    </xf>
    <xf numFmtId="0" fontId="0" fillId="7" borderId="4" xfId="4" applyFont="1" applyBorder="1" applyAlignment="1">
      <alignment vertical="center" wrapText="1"/>
    </xf>
    <xf numFmtId="4" fontId="36" fillId="7" borderId="5" xfId="4" applyNumberFormat="1" applyBorder="1" applyAlignment="1">
      <alignment vertical="center" wrapText="1"/>
    </xf>
    <xf numFmtId="0" fontId="36" fillId="7" borderId="4" xfId="4" applyBorder="1" applyAlignment="1">
      <alignment vertical="center" wrapText="1"/>
    </xf>
    <xf numFmtId="4" fontId="41" fillId="5" borderId="10" xfId="2" applyNumberFormat="1" applyFont="1" applyBorder="1" applyAlignment="1">
      <alignment vertical="center" wrapText="1"/>
    </xf>
    <xf numFmtId="4" fontId="42" fillId="4" borderId="5" xfId="1" applyNumberFormat="1" applyFont="1" applyBorder="1" applyAlignment="1">
      <alignment vertical="center" wrapText="1"/>
    </xf>
    <xf numFmtId="4" fontId="43" fillId="7" borderId="8" xfId="4" applyNumberFormat="1" applyFont="1" applyBorder="1" applyAlignment="1">
      <alignment vertical="center" wrapText="1"/>
    </xf>
    <xf numFmtId="0" fontId="42" fillId="4" borderId="4" xfId="1" applyFont="1" applyBorder="1" applyAlignment="1">
      <alignment horizontal="right" vertical="center" wrapText="1"/>
    </xf>
    <xf numFmtId="0" fontId="43" fillId="7" borderId="6" xfId="4" applyFont="1" applyBorder="1" applyAlignment="1">
      <alignment horizontal="righ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45" fillId="0" borderId="0" xfId="0" applyFont="1" applyAlignment="1">
      <alignment horizontal="justify" vertical="center"/>
    </xf>
    <xf numFmtId="0" fontId="44" fillId="0" borderId="0" xfId="0" applyFont="1" applyAlignment="1">
      <alignment horizontal="justify" vertical="center"/>
    </xf>
    <xf numFmtId="0" fontId="19" fillId="6" borderId="15" xfId="3" applyBorder="1" applyAlignment="1">
      <alignment wrapText="1"/>
    </xf>
    <xf numFmtId="0" fontId="17" fillId="4" borderId="2" xfId="1" applyBorder="1" applyAlignment="1">
      <alignment wrapText="1"/>
    </xf>
    <xf numFmtId="0" fontId="17" fillId="4" borderId="16" xfId="1" applyBorder="1" applyAlignment="1">
      <alignment vertical="top" wrapText="1"/>
    </xf>
    <xf numFmtId="0" fontId="18" fillId="5" borderId="2" xfId="2" applyBorder="1" applyAlignment="1">
      <alignment wrapText="1"/>
    </xf>
  </cellXfs>
  <cellStyles count="5">
    <cellStyle name="40% - Accent1" xfId="4" builtinId="31"/>
    <cellStyle name="Calculation" xfId="3" builtinId="22"/>
    <cellStyle name="Good" xfId="1" builtinId="26"/>
    <cellStyle name="Neutral" xfId="2" builtinId="28"/>
    <cellStyle name="Normal" xfId="0" builtinId="0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0"/>
          <a:ext cx="499872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160020</xdr:rowOff>
    </xdr:from>
    <xdr:to>
      <xdr:col>4</xdr:col>
      <xdr:colOff>0</xdr:colOff>
      <xdr:row>2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0" y="160020"/>
          <a:ext cx="769620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r>
            <a:rPr lang="en-US" sz="1200" b="1" baseline="0"/>
            <a:t>  / 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17930</xdr:colOff>
      <xdr:row>0</xdr:row>
      <xdr:rowOff>35860</xdr:rowOff>
    </xdr:from>
    <xdr:to>
      <xdr:col>4</xdr:col>
      <xdr:colOff>452270</xdr:colOff>
      <xdr:row>3</xdr:row>
      <xdr:rowOff>96820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7930" y="35860"/>
          <a:ext cx="4602928" cy="9574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2</xdr:col>
      <xdr:colOff>832757</xdr:colOff>
      <xdr:row>15</xdr:row>
      <xdr:rowOff>60960</xdr:rowOff>
    </xdr:from>
    <xdr:to>
      <xdr:col>12</xdr:col>
      <xdr:colOff>918882</xdr:colOff>
      <xdr:row>24</xdr:row>
      <xdr:rowOff>61344</xdr:rowOff>
    </xdr:to>
    <xdr:sp macro="" textlink="">
      <xdr:nvSpPr>
        <xdr:cNvPr id="3" name="Line Callout 2 (Border and Accent Bar)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402477" y="6339840"/>
          <a:ext cx="10106425" cy="1646304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rgbClr val="FFFF00"/>
              </a:solidFill>
            </a:rPr>
            <a:t>Atentie!</a:t>
          </a:r>
        </a:p>
        <a:p>
          <a:pPr algn="l"/>
          <a:r>
            <a:rPr lang="en-US" sz="1600">
              <a:solidFill>
                <a:srgbClr val="FFFF00"/>
              </a:solidFill>
            </a:rPr>
            <a:t>Exemplul</a:t>
          </a:r>
          <a:r>
            <a:rPr lang="en-US" sz="1600" baseline="0">
              <a:solidFill>
                <a:srgbClr val="FFFF00"/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*preturile (cost/buc.; salariu; onorariu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**prezentul Buget DEMO nu face transferul de date catre Anexa 1.2.b. - Indicatori;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***folositi aceasta pagina pentru exercitii preliminare si/sau acomodare cu modalitatea de introducere de date. </a:t>
          </a:r>
        </a:p>
        <a:p>
          <a:pPr algn="l"/>
          <a:endParaRPr lang="ro-RO" sz="1600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38100</xdr:colOff>
      <xdr:row>25</xdr:row>
      <xdr:rowOff>38100</xdr:rowOff>
    </xdr:from>
    <xdr:to>
      <xdr:col>13</xdr:col>
      <xdr:colOff>279763</xdr:colOff>
      <xdr:row>59</xdr:row>
      <xdr:rowOff>53340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38100" y="7962900"/>
          <a:ext cx="12868003" cy="6233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M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conformitate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administrativa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).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Coloana cu denumirea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completeaza astfel: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 se alege un camp predefinit din lista (sau);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 se alege un camp predefinit din lista si se completeaza sau se ofera explicatii suplimentare (sau)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 se genereaza o 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activitate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nou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formulata explicit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2.2. -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entru coloanele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cheltuieli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si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Subc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de cheltuieli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alege unul din campurile predefinite;</a:t>
          </a:r>
        </a:p>
        <a:p>
          <a:pPr algn="l"/>
          <a:endParaRPr lang="en-US" sz="12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Finanţarea nerambursabilă </a:t>
          </a:r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TOTAL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-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propie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atrasa (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ro-RO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00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coloanele 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sfarsit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 Verificati calculele înainte de printare.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r>
            <a:rPr lang="ro-RO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Echipamentele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/ Achizitiile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prevăzute în buget vor include informații detaliate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IN CEREREA DE FINANTARE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(nr. buc &amp; preț/bucată, inclusiv în cazul seturilor de echipamente, imprimare/ personalizare echipamente)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0268 410 777 int. 142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cultura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-Anexa 1.2.b - Indicatori se completeaza automat, nu uitati sa printati aceasta anexa si sa o introduceti pagina in dosarul cererii de finantare. Inainte de printare verificati corespondenta si corectitudinea sumelor si ponderilor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Coloana ”TOTAL (TVA inclus”) are formule incluse; daca veti completa Nr. UM si Valoarea UM se genereaza automat calculul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 UM x Valoarea UM 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Ultima coloana - ”Verificare” are formule incluse. Daca valorile sunt diferite de 0 celula se va inrosi = avertizare ca undeva ati gresit la distributia sumelor pe linie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-Urmariti instructiunile de orientare - casetele galbene - care apar in momentul in care va pozitionati pe o celula a tabelului.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Introducerea unei cifre in coloana "Nr. crt.(linia de buget)"  sub ultimul rand completat genereaza automat o un nou rand al bugetului, cu formule incluse!</a:t>
          </a:r>
        </a:p>
        <a:p>
          <a:endParaRPr lang="en-US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N76" totalsRowShown="0" headerRowDxfId="38" dataDxfId="37">
  <tableColumns count="14">
    <tableColumn id="1" name="Nr. Crt. (linia de buget)" dataDxfId="36"/>
    <tableColumn id="2" name="Activitatea nr.:" dataDxfId="35"/>
    <tableColumn id="3" name="Denumirea indicatorilor (categorii de cheltuieli)" dataDxfId="34"/>
    <tableColumn id="4" name="Subcategorii de cheltuieli:" dataDxfId="33"/>
    <tableColumn id="5" name="Unitatea de măsură - UM" dataDxfId="32"/>
    <tableColumn id="6" name="Nr. UM" dataDxfId="31"/>
    <tableColumn id="7" name="Valoarea/ unitatea de măsură - lei" dataDxfId="30"/>
    <tableColumn id="8" name="T - TOTAL (TVA inclus)" dataDxfId="29">
      <calculatedColumnFormula>F7*G7</calculatedColumnFormula>
    </tableColumn>
    <tableColumn id="9" name="ELIGIBILE - A - TOTAL            (TVA inclus) - lei (B+C+D)" dataDxfId="28">
      <calculatedColumnFormula>Table1[[#This Row],[ELIGIBILE - B - Contribuţia proprie - lei]]+Table1[[#This Row],[ELIGIBILE - C - Contribuţia atrasă - lei]]+Table1[[#This Row],[ELIGIBILE - D - Finanţarea nerambursabilă  - lei      (A-B-C)]]</calculatedColumnFormula>
    </tableColumn>
    <tableColumn id="10" name="ELIGIBILE - B - Contribuţia proprie - lei" dataDxfId="27"/>
    <tableColumn id="11" name="ELIGIBILE - C - Contribuţia atrasă - lei" dataDxfId="26"/>
    <tableColumn id="12" name="ELIGIBILE - D - Finanţarea nerambursabilă  - lei      (A-B-C)" dataDxfId="25"/>
    <tableColumn id="13" name="NEELIGIBILE - E - Cheltuieli neeligibile - lei                                " dataDxfId="24"/>
    <tableColumn id="14" name="Verificare (T-B-C-D-E) = 0" dataDxfId="23">
      <calculatedColumnFormula>H7-J7-K7-L7-M7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6:N14" totalsRowShown="0" headerRowDxfId="15" dataDxfId="14">
  <tableColumns count="14">
    <tableColumn id="1" name="Nr. Crt. (linia de buget)" dataDxfId="13"/>
    <tableColumn id="2" name="Activitatea nr.:" dataDxfId="12"/>
    <tableColumn id="3" name="Denumirea indicatorilor (categorii de cheltuieli)" dataDxfId="11"/>
    <tableColumn id="4" name="Subcategorii de cheltuieli:" dataDxfId="10"/>
    <tableColumn id="5" name="Unitatea de măsură - UM" dataDxfId="9"/>
    <tableColumn id="6" name="Nr. UM" dataDxfId="8"/>
    <tableColumn id="7" name="Valoarea/ unitatea de măsură - lei" dataDxfId="7"/>
    <tableColumn id="8" name="T - TOTAL (TVA inclus)" dataDxfId="6">
      <calculatedColumnFormula>F7*G7</calculatedColumnFormula>
    </tableColumn>
    <tableColumn id="9" name="ELIGIBILE - A - TOTAL            (TVA inclus) - lei (B+C+D)" dataDxfId="5"/>
    <tableColumn id="10" name="ELIGIBILE - B - Cofinantare proprie - lei" dataDxfId="4"/>
    <tableColumn id="11" name="ELIGIBILE - C - Cofinantare atrasă - lei" dataDxfId="3"/>
    <tableColumn id="12" name="ELIGIBILE - D - Finanţarea nerambursabilă  - lei      (A-B-C)" dataDxfId="2"/>
    <tableColumn id="13" name="NEELIGIBILE - E - Cheltuieli neeligibile - lei                                " dataDxfId="1"/>
    <tableColumn id="14" name="Verificare (T-B-C-D-E) = 0" dataDxfId="0">
      <calculatedColumnFormula>H7-J7-K7-L7-M7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U77"/>
  <sheetViews>
    <sheetView zoomScale="130" zoomScaleNormal="130" zoomScalePageLayoutView="40" workbookViewId="0">
      <pane ySplit="6" topLeftCell="A19" activePane="bottomLeft" state="frozenSplit"/>
      <selection pane="bottomLeft" activeCell="D24" sqref="D24"/>
    </sheetView>
  </sheetViews>
  <sheetFormatPr defaultColWidth="48.85546875" defaultRowHeight="15" x14ac:dyDescent="0.25"/>
  <cols>
    <col min="1" max="1" width="6" style="6" customWidth="1"/>
    <col min="2" max="2" width="16.85546875" style="3" bestFit="1" customWidth="1"/>
    <col min="3" max="3" width="21.28515625" style="7" customWidth="1"/>
    <col min="4" max="4" width="16.7109375" style="3" customWidth="1"/>
    <col min="5" max="5" width="10.28515625" style="31" customWidth="1"/>
    <col min="6" max="6" width="7.28515625" style="30" customWidth="1"/>
    <col min="7" max="13" width="15.140625" style="30" customWidth="1"/>
    <col min="14" max="14" width="10.42578125" style="11" customWidth="1"/>
    <col min="15" max="15" width="12.85546875" style="8" customWidth="1"/>
    <col min="16" max="16" width="14" style="8" customWidth="1"/>
    <col min="17" max="17" width="16" style="8" customWidth="1"/>
    <col min="18" max="16372" width="36.5703125" style="8" customWidth="1"/>
    <col min="16373" max="16373" width="13" style="8" customWidth="1"/>
    <col min="16374" max="16374" width="48.85546875" style="8"/>
    <col min="16375" max="16375" width="1.140625" style="8" customWidth="1"/>
    <col min="16376" max="16384" width="48.85546875" style="12"/>
  </cols>
  <sheetData>
    <row r="1" spans="1:14" ht="23.25" x14ac:dyDescent="0.25">
      <c r="E1" s="29"/>
      <c r="F1" s="33"/>
      <c r="G1" s="34" t="s">
        <v>4</v>
      </c>
      <c r="H1" s="34">
        <f t="shared" ref="H1:M1" si="0">SUM(H7:H561)</f>
        <v>30</v>
      </c>
      <c r="I1" s="34">
        <f t="shared" si="0"/>
        <v>30</v>
      </c>
      <c r="J1" s="34">
        <f t="shared" si="0"/>
        <v>1</v>
      </c>
      <c r="K1" s="34">
        <f t="shared" si="0"/>
        <v>15</v>
      </c>
      <c r="L1" s="34">
        <f t="shared" si="0"/>
        <v>14</v>
      </c>
      <c r="M1" s="35">
        <f t="shared" si="0"/>
        <v>0</v>
      </c>
    </row>
    <row r="2" spans="1:14" ht="23.25" x14ac:dyDescent="0.25">
      <c r="E2" s="29"/>
      <c r="F2" s="36"/>
      <c r="G2" s="24" t="s">
        <v>32</v>
      </c>
      <c r="H2" s="25"/>
      <c r="I2" s="25">
        <v>100</v>
      </c>
      <c r="J2" s="25">
        <f>(J1+K1)*100/L1</f>
        <v>114.28571428571429</v>
      </c>
      <c r="K2" s="25"/>
      <c r="L2" s="25">
        <f>I2-J2</f>
        <v>-14.285714285714292</v>
      </c>
      <c r="M2" s="37"/>
    </row>
    <row r="3" spans="1:14" ht="24" thickBot="1" x14ac:dyDescent="0.3">
      <c r="E3" s="29"/>
      <c r="F3" s="38"/>
      <c r="G3" s="26" t="s">
        <v>33</v>
      </c>
      <c r="H3" s="27">
        <f>J1+K1+L1</f>
        <v>30</v>
      </c>
      <c r="I3" s="27">
        <v>100</v>
      </c>
      <c r="J3" s="27">
        <f>(J1+K1)*100/H3</f>
        <v>53.333333333333336</v>
      </c>
      <c r="K3" s="27"/>
      <c r="L3" s="27">
        <f>I3-J3-K3</f>
        <v>46.666666666666664</v>
      </c>
      <c r="M3" s="39"/>
    </row>
    <row r="4" spans="1:14" ht="23.25" x14ac:dyDescent="0.25">
      <c r="E4" s="29"/>
      <c r="F4" s="14"/>
      <c r="G4" s="15"/>
      <c r="H4" s="15"/>
      <c r="I4" s="14"/>
      <c r="J4" s="14"/>
      <c r="K4" s="14"/>
      <c r="L4" s="14"/>
      <c r="M4" s="14"/>
      <c r="N4" s="10"/>
    </row>
    <row r="5" spans="1:14" ht="23.25" x14ac:dyDescent="0.25">
      <c r="E5" s="29"/>
      <c r="F5" s="14"/>
      <c r="G5" s="15"/>
      <c r="H5" s="15"/>
      <c r="I5" s="14"/>
      <c r="J5" s="14"/>
      <c r="K5" s="14"/>
      <c r="L5" s="14"/>
      <c r="M5" s="14"/>
      <c r="N5" s="10"/>
    </row>
    <row r="6" spans="1:14" s="13" customFormat="1" ht="61.5" x14ac:dyDescent="0.25">
      <c r="A6" s="16" t="s">
        <v>37</v>
      </c>
      <c r="B6" s="17" t="s">
        <v>2</v>
      </c>
      <c r="C6" s="18" t="s">
        <v>0</v>
      </c>
      <c r="D6" s="19" t="s">
        <v>3</v>
      </c>
      <c r="E6" s="20" t="s">
        <v>18</v>
      </c>
      <c r="F6" s="21" t="s">
        <v>15</v>
      </c>
      <c r="G6" s="21" t="s">
        <v>1</v>
      </c>
      <c r="H6" s="22" t="s">
        <v>28</v>
      </c>
      <c r="I6" s="21" t="s">
        <v>29</v>
      </c>
      <c r="J6" s="21" t="s">
        <v>35</v>
      </c>
      <c r="K6" s="21" t="s">
        <v>36</v>
      </c>
      <c r="L6" s="21" t="s">
        <v>34</v>
      </c>
      <c r="M6" s="21" t="s">
        <v>30</v>
      </c>
      <c r="N6" s="23" t="s">
        <v>31</v>
      </c>
    </row>
    <row r="7" spans="1:14" x14ac:dyDescent="0.25">
      <c r="A7" s="6">
        <v>1</v>
      </c>
      <c r="B7" s="89"/>
      <c r="C7" s="90"/>
      <c r="D7" s="89"/>
      <c r="E7" s="91"/>
      <c r="F7" s="92"/>
      <c r="G7" s="92"/>
      <c r="H7" s="30">
        <f t="shared" ref="H7:H70" si="1">F7*G7</f>
        <v>0</v>
      </c>
      <c r="I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7" s="92"/>
      <c r="K7" s="92"/>
      <c r="L7" s="92"/>
      <c r="M7" s="92"/>
      <c r="N7" s="9">
        <f>H7-J7-K7-L7-M7</f>
        <v>0</v>
      </c>
    </row>
    <row r="8" spans="1:14" x14ac:dyDescent="0.25">
      <c r="A8" s="28">
        <v>2</v>
      </c>
      <c r="B8" s="89"/>
      <c r="C8" s="90"/>
      <c r="D8" s="89"/>
      <c r="E8" s="91"/>
      <c r="F8" s="92"/>
      <c r="G8" s="92"/>
      <c r="H8" s="30">
        <f t="shared" si="1"/>
        <v>0</v>
      </c>
      <c r="I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8" s="92"/>
      <c r="K8" s="92"/>
      <c r="L8" s="92"/>
      <c r="M8" s="92"/>
      <c r="N8" s="9">
        <f t="shared" ref="N8:N9" si="2">H8-J8-K8-L8-M8</f>
        <v>0</v>
      </c>
    </row>
    <row r="9" spans="1:14" x14ac:dyDescent="0.25">
      <c r="A9" s="28">
        <v>3</v>
      </c>
      <c r="B9" s="89"/>
      <c r="C9" s="90"/>
      <c r="D9" s="89"/>
      <c r="E9" s="91"/>
      <c r="F9" s="92"/>
      <c r="G9" s="92"/>
      <c r="H9" s="30">
        <f t="shared" si="1"/>
        <v>0</v>
      </c>
      <c r="I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9" s="92"/>
      <c r="K9" s="92"/>
      <c r="L9" s="92"/>
      <c r="M9" s="92"/>
      <c r="N9" s="9">
        <f t="shared" si="2"/>
        <v>0</v>
      </c>
    </row>
    <row r="10" spans="1:14" x14ac:dyDescent="0.25">
      <c r="A10" s="63">
        <v>4</v>
      </c>
      <c r="B10" s="89"/>
      <c r="C10" s="90"/>
      <c r="D10" s="89"/>
      <c r="E10" s="91"/>
      <c r="F10" s="92"/>
      <c r="G10" s="92"/>
      <c r="H10" s="30">
        <f t="shared" si="1"/>
        <v>0</v>
      </c>
      <c r="I1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10" s="92"/>
      <c r="K10" s="92"/>
      <c r="L10" s="92"/>
      <c r="M10" s="92"/>
      <c r="N10" s="9">
        <f t="shared" ref="N10:N18" si="3">H10-J10-K10-L10-M10</f>
        <v>0</v>
      </c>
    </row>
    <row r="11" spans="1:14" x14ac:dyDescent="0.25">
      <c r="A11" s="63">
        <v>5</v>
      </c>
      <c r="B11" s="89"/>
      <c r="C11" s="90"/>
      <c r="D11" s="89"/>
      <c r="E11" s="91"/>
      <c r="F11" s="92">
        <v>1</v>
      </c>
      <c r="G11" s="92">
        <v>30</v>
      </c>
      <c r="H11" s="30">
        <f t="shared" si="1"/>
        <v>30</v>
      </c>
      <c r="I11" s="30">
        <f>Table1[[#This Row],[ELIGIBILE - B - Contribuţia proprie - lei]]+Table1[[#This Row],[ELIGIBILE - C - Contribuţia atrasă - lei]]+Table1[[#This Row],[ELIGIBILE - D - Finanţarea nerambursabilă  - lei      (A-B-C)]]</f>
        <v>30</v>
      </c>
      <c r="J11" s="92">
        <v>1</v>
      </c>
      <c r="K11" s="92">
        <v>15</v>
      </c>
      <c r="L11" s="92">
        <v>14</v>
      </c>
      <c r="M11" s="92"/>
      <c r="N11" s="9">
        <f t="shared" si="3"/>
        <v>0</v>
      </c>
    </row>
    <row r="12" spans="1:14" x14ac:dyDescent="0.25">
      <c r="A12" s="63">
        <v>6</v>
      </c>
      <c r="B12" s="89"/>
      <c r="C12" s="90"/>
      <c r="D12" s="89"/>
      <c r="E12" s="91"/>
      <c r="F12" s="92"/>
      <c r="G12" s="92"/>
      <c r="H12" s="30">
        <f t="shared" si="1"/>
        <v>0</v>
      </c>
      <c r="I1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12" s="92"/>
      <c r="K12" s="92"/>
      <c r="L12" s="92"/>
      <c r="M12" s="92"/>
      <c r="N12" s="9">
        <f t="shared" si="3"/>
        <v>0</v>
      </c>
    </row>
    <row r="13" spans="1:14" x14ac:dyDescent="0.25">
      <c r="A13" s="63">
        <v>7</v>
      </c>
      <c r="B13" s="89"/>
      <c r="C13" s="90"/>
      <c r="D13" s="89"/>
      <c r="E13" s="91"/>
      <c r="F13" s="92"/>
      <c r="G13" s="92"/>
      <c r="H13" s="30">
        <f t="shared" si="1"/>
        <v>0</v>
      </c>
      <c r="I1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13" s="92"/>
      <c r="K13" s="92"/>
      <c r="L13" s="92"/>
      <c r="M13" s="92"/>
      <c r="N13" s="9">
        <f t="shared" si="3"/>
        <v>0</v>
      </c>
    </row>
    <row r="14" spans="1:14" x14ac:dyDescent="0.25">
      <c r="A14" s="63">
        <v>8</v>
      </c>
      <c r="B14" s="89"/>
      <c r="C14" s="90"/>
      <c r="D14" s="89"/>
      <c r="E14" s="91"/>
      <c r="F14" s="92"/>
      <c r="G14" s="92"/>
      <c r="H14" s="30">
        <f t="shared" si="1"/>
        <v>0</v>
      </c>
      <c r="I1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14" s="92"/>
      <c r="K14" s="92"/>
      <c r="L14" s="92"/>
      <c r="M14" s="92"/>
      <c r="N14" s="9">
        <f t="shared" si="3"/>
        <v>0</v>
      </c>
    </row>
    <row r="15" spans="1:14" x14ac:dyDescent="0.25">
      <c r="A15" s="63">
        <v>9</v>
      </c>
      <c r="B15" s="89"/>
      <c r="C15" s="90"/>
      <c r="D15" s="89"/>
      <c r="E15" s="91"/>
      <c r="F15" s="92"/>
      <c r="G15" s="92"/>
      <c r="H15" s="30">
        <f t="shared" si="1"/>
        <v>0</v>
      </c>
      <c r="I1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15" s="92"/>
      <c r="K15" s="92"/>
      <c r="L15" s="92"/>
      <c r="M15" s="92"/>
      <c r="N15" s="9">
        <f t="shared" si="3"/>
        <v>0</v>
      </c>
    </row>
    <row r="16" spans="1:14" x14ac:dyDescent="0.25">
      <c r="A16" s="6">
        <v>10</v>
      </c>
      <c r="B16" s="89"/>
      <c r="C16" s="90"/>
      <c r="D16" s="89"/>
      <c r="E16" s="91"/>
      <c r="F16" s="92"/>
      <c r="G16" s="92"/>
      <c r="H16" s="30">
        <f t="shared" si="1"/>
        <v>0</v>
      </c>
      <c r="I1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16" s="92"/>
      <c r="K16" s="92"/>
      <c r="L16" s="92"/>
      <c r="M16" s="92"/>
      <c r="N16" s="9">
        <f t="shared" si="3"/>
        <v>0</v>
      </c>
    </row>
    <row r="17" spans="1:14" x14ac:dyDescent="0.25">
      <c r="A17" s="28">
        <v>11</v>
      </c>
      <c r="B17" s="89"/>
      <c r="C17" s="90"/>
      <c r="D17" s="89"/>
      <c r="E17" s="91"/>
      <c r="F17" s="92"/>
      <c r="G17" s="92"/>
      <c r="H17" s="30">
        <f t="shared" si="1"/>
        <v>0</v>
      </c>
      <c r="I1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17" s="92"/>
      <c r="K17" s="92"/>
      <c r="L17" s="92"/>
      <c r="M17" s="92"/>
      <c r="N17" s="9">
        <f t="shared" si="3"/>
        <v>0</v>
      </c>
    </row>
    <row r="18" spans="1:14" x14ac:dyDescent="0.25">
      <c r="A18" s="28">
        <v>12</v>
      </c>
      <c r="B18" s="89"/>
      <c r="C18" s="90"/>
      <c r="D18" s="89"/>
      <c r="E18" s="91"/>
      <c r="F18" s="92"/>
      <c r="G18" s="92"/>
      <c r="H18" s="30">
        <f t="shared" si="1"/>
        <v>0</v>
      </c>
      <c r="I1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18" s="92"/>
      <c r="K18" s="92"/>
      <c r="L18" s="92"/>
      <c r="M18" s="92"/>
      <c r="N18" s="9">
        <f t="shared" si="3"/>
        <v>0</v>
      </c>
    </row>
    <row r="19" spans="1:14" ht="30" x14ac:dyDescent="0.25">
      <c r="A19" s="63">
        <v>13</v>
      </c>
      <c r="B19" s="89" t="s">
        <v>19</v>
      </c>
      <c r="C19" s="90" t="s">
        <v>17</v>
      </c>
      <c r="D19" s="89" t="s">
        <v>72</v>
      </c>
      <c r="E19" s="91"/>
      <c r="F19" s="92"/>
      <c r="G19" s="92"/>
      <c r="H19" s="30">
        <f t="shared" si="1"/>
        <v>0</v>
      </c>
      <c r="I1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19" s="92"/>
      <c r="K19" s="92"/>
      <c r="L19" s="92"/>
      <c r="M19" s="92"/>
      <c r="N19" s="9">
        <f t="shared" ref="N19:N76" si="4">H19-J19-K19-L19-M19</f>
        <v>0</v>
      </c>
    </row>
    <row r="20" spans="1:14" x14ac:dyDescent="0.25">
      <c r="A20" s="63">
        <v>14</v>
      </c>
      <c r="B20" s="89"/>
      <c r="C20" s="90" t="s">
        <v>67</v>
      </c>
      <c r="D20" s="89" t="s">
        <v>65</v>
      </c>
      <c r="E20" s="91"/>
      <c r="F20" s="92"/>
      <c r="G20" s="92"/>
      <c r="H20" s="30">
        <f t="shared" si="1"/>
        <v>0</v>
      </c>
      <c r="I2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0" s="92"/>
      <c r="K20" s="92"/>
      <c r="L20" s="92"/>
      <c r="M20" s="92"/>
      <c r="N20" s="9">
        <f t="shared" si="4"/>
        <v>0</v>
      </c>
    </row>
    <row r="21" spans="1:14" ht="30" x14ac:dyDescent="0.25">
      <c r="A21" s="63">
        <v>15</v>
      </c>
      <c r="B21" s="89"/>
      <c r="C21" s="90" t="s">
        <v>68</v>
      </c>
      <c r="D21" s="89" t="s">
        <v>69</v>
      </c>
      <c r="E21" s="91"/>
      <c r="F21" s="92"/>
      <c r="G21" s="92"/>
      <c r="H21" s="30">
        <f t="shared" si="1"/>
        <v>0</v>
      </c>
      <c r="I2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1" s="92"/>
      <c r="K21" s="92"/>
      <c r="L21" s="92"/>
      <c r="M21" s="92"/>
      <c r="N21" s="9">
        <f t="shared" si="4"/>
        <v>0</v>
      </c>
    </row>
    <row r="22" spans="1:14" ht="30" x14ac:dyDescent="0.25">
      <c r="A22" s="63">
        <v>16</v>
      </c>
      <c r="B22" s="89"/>
      <c r="C22" s="90" t="s">
        <v>17</v>
      </c>
      <c r="D22" s="89" t="s">
        <v>71</v>
      </c>
      <c r="E22" s="91"/>
      <c r="F22" s="92"/>
      <c r="G22" s="92"/>
      <c r="H22" s="30">
        <f t="shared" si="1"/>
        <v>0</v>
      </c>
      <c r="I2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2" s="92"/>
      <c r="K22" s="92"/>
      <c r="L22" s="92"/>
      <c r="M22" s="92"/>
      <c r="N22" s="9">
        <f t="shared" si="4"/>
        <v>0</v>
      </c>
    </row>
    <row r="23" spans="1:14" x14ac:dyDescent="0.25">
      <c r="A23" s="63">
        <v>17</v>
      </c>
      <c r="B23" s="89"/>
      <c r="C23" s="90" t="s">
        <v>67</v>
      </c>
      <c r="D23" s="89" t="s">
        <v>66</v>
      </c>
      <c r="E23" s="91"/>
      <c r="F23" s="92"/>
      <c r="G23" s="92"/>
      <c r="H23" s="30">
        <f t="shared" si="1"/>
        <v>0</v>
      </c>
      <c r="I2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3" s="92"/>
      <c r="K23" s="92"/>
      <c r="L23" s="92"/>
      <c r="M23" s="92"/>
      <c r="N23" s="9">
        <f t="shared" si="4"/>
        <v>0</v>
      </c>
    </row>
    <row r="24" spans="1:14" ht="45" x14ac:dyDescent="0.25">
      <c r="A24" s="63">
        <v>18</v>
      </c>
      <c r="B24" s="89"/>
      <c r="C24" s="90" t="s">
        <v>68</v>
      </c>
      <c r="D24" s="89" t="s">
        <v>70</v>
      </c>
      <c r="E24" s="91"/>
      <c r="F24" s="92"/>
      <c r="G24" s="92"/>
      <c r="H24" s="30">
        <f t="shared" si="1"/>
        <v>0</v>
      </c>
      <c r="I2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4" s="92"/>
      <c r="K24" s="92"/>
      <c r="L24" s="92"/>
      <c r="M24" s="92"/>
      <c r="N24" s="9">
        <f t="shared" si="4"/>
        <v>0</v>
      </c>
    </row>
    <row r="25" spans="1:14" x14ac:dyDescent="0.25">
      <c r="A25" s="6">
        <v>19</v>
      </c>
      <c r="B25" s="89"/>
      <c r="C25" s="90"/>
      <c r="D25" s="89"/>
      <c r="E25" s="91"/>
      <c r="F25" s="92"/>
      <c r="G25" s="92"/>
      <c r="H25" s="30">
        <f t="shared" si="1"/>
        <v>0</v>
      </c>
      <c r="I2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5" s="92"/>
      <c r="K25" s="92"/>
      <c r="L25" s="92"/>
      <c r="M25" s="92"/>
      <c r="N25" s="9">
        <f t="shared" si="4"/>
        <v>0</v>
      </c>
    </row>
    <row r="26" spans="1:14" x14ac:dyDescent="0.25">
      <c r="A26" s="28">
        <v>20</v>
      </c>
      <c r="B26" s="89"/>
      <c r="C26" s="90"/>
      <c r="D26" s="89"/>
      <c r="E26" s="91"/>
      <c r="F26" s="92"/>
      <c r="G26" s="92"/>
      <c r="H26" s="30">
        <f t="shared" si="1"/>
        <v>0</v>
      </c>
      <c r="I2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6" s="92"/>
      <c r="K26" s="92"/>
      <c r="L26" s="92"/>
      <c r="M26" s="92"/>
      <c r="N26" s="9">
        <f t="shared" si="4"/>
        <v>0</v>
      </c>
    </row>
    <row r="27" spans="1:14" x14ac:dyDescent="0.25">
      <c r="A27" s="28">
        <v>21</v>
      </c>
      <c r="B27" s="89"/>
      <c r="C27" s="90"/>
      <c r="D27" s="89"/>
      <c r="E27" s="91"/>
      <c r="F27" s="92"/>
      <c r="G27" s="92"/>
      <c r="H27" s="30">
        <f t="shared" si="1"/>
        <v>0</v>
      </c>
      <c r="I2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7" s="92"/>
      <c r="K27" s="92"/>
      <c r="L27" s="92"/>
      <c r="M27" s="92"/>
      <c r="N27" s="9">
        <f t="shared" si="4"/>
        <v>0</v>
      </c>
    </row>
    <row r="28" spans="1:14" x14ac:dyDescent="0.25">
      <c r="A28" s="63">
        <v>22</v>
      </c>
      <c r="B28" s="89"/>
      <c r="C28" s="90"/>
      <c r="D28" s="89"/>
      <c r="E28" s="91"/>
      <c r="F28" s="92"/>
      <c r="G28" s="92"/>
      <c r="H28" s="30">
        <f t="shared" si="1"/>
        <v>0</v>
      </c>
      <c r="I2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8" s="92"/>
      <c r="K28" s="92"/>
      <c r="L28" s="92"/>
      <c r="M28" s="92"/>
      <c r="N28" s="9">
        <f t="shared" si="4"/>
        <v>0</v>
      </c>
    </row>
    <row r="29" spans="1:14" x14ac:dyDescent="0.25">
      <c r="A29" s="63">
        <v>23</v>
      </c>
      <c r="B29" s="89"/>
      <c r="C29" s="90"/>
      <c r="D29" s="89"/>
      <c r="E29" s="91"/>
      <c r="F29" s="92"/>
      <c r="G29" s="92"/>
      <c r="H29" s="30">
        <f t="shared" si="1"/>
        <v>0</v>
      </c>
      <c r="I2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29" s="92"/>
      <c r="K29" s="92"/>
      <c r="L29" s="92"/>
      <c r="M29" s="92"/>
      <c r="N29" s="9">
        <f t="shared" si="4"/>
        <v>0</v>
      </c>
    </row>
    <row r="30" spans="1:14" x14ac:dyDescent="0.25">
      <c r="A30" s="63">
        <v>24</v>
      </c>
      <c r="B30" s="89"/>
      <c r="C30" s="90"/>
      <c r="D30" s="89"/>
      <c r="E30" s="91"/>
      <c r="F30" s="92"/>
      <c r="G30" s="92"/>
      <c r="H30" s="30">
        <f t="shared" si="1"/>
        <v>0</v>
      </c>
      <c r="I3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0" s="92"/>
      <c r="K30" s="92"/>
      <c r="L30" s="92"/>
      <c r="M30" s="92"/>
      <c r="N30" s="9">
        <f t="shared" si="4"/>
        <v>0</v>
      </c>
    </row>
    <row r="31" spans="1:14" x14ac:dyDescent="0.25">
      <c r="A31" s="63">
        <v>25</v>
      </c>
      <c r="B31" s="89"/>
      <c r="C31" s="90"/>
      <c r="D31" s="89"/>
      <c r="E31" s="91"/>
      <c r="F31" s="92"/>
      <c r="G31" s="92"/>
      <c r="H31" s="30">
        <f t="shared" si="1"/>
        <v>0</v>
      </c>
      <c r="I3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1" s="92"/>
      <c r="K31" s="92"/>
      <c r="L31" s="92"/>
      <c r="M31" s="92"/>
      <c r="N31" s="9">
        <f t="shared" si="4"/>
        <v>0</v>
      </c>
    </row>
    <row r="32" spans="1:14" x14ac:dyDescent="0.25">
      <c r="A32" s="63">
        <v>26</v>
      </c>
      <c r="B32" s="89"/>
      <c r="C32" s="90"/>
      <c r="D32" s="89"/>
      <c r="E32" s="91"/>
      <c r="F32" s="92"/>
      <c r="G32" s="92"/>
      <c r="H32" s="30">
        <f t="shared" si="1"/>
        <v>0</v>
      </c>
      <c r="I3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2" s="92"/>
      <c r="K32" s="92"/>
      <c r="L32" s="92"/>
      <c r="M32" s="92"/>
      <c r="N32" s="9">
        <f t="shared" si="4"/>
        <v>0</v>
      </c>
    </row>
    <row r="33" spans="1:14" x14ac:dyDescent="0.25">
      <c r="A33" s="63">
        <v>27</v>
      </c>
      <c r="B33" s="89"/>
      <c r="C33" s="90"/>
      <c r="D33" s="89"/>
      <c r="E33" s="91"/>
      <c r="F33" s="92"/>
      <c r="G33" s="92"/>
      <c r="H33" s="30">
        <f t="shared" si="1"/>
        <v>0</v>
      </c>
      <c r="I3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3" s="92"/>
      <c r="K33" s="92"/>
      <c r="L33" s="92"/>
      <c r="M33" s="92"/>
      <c r="N33" s="9">
        <f t="shared" si="4"/>
        <v>0</v>
      </c>
    </row>
    <row r="34" spans="1:14" x14ac:dyDescent="0.25">
      <c r="A34" s="6">
        <v>28</v>
      </c>
      <c r="B34" s="89"/>
      <c r="C34" s="90"/>
      <c r="D34" s="89"/>
      <c r="E34" s="91"/>
      <c r="F34" s="92"/>
      <c r="G34" s="92"/>
      <c r="H34" s="30">
        <f t="shared" si="1"/>
        <v>0</v>
      </c>
      <c r="I3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4" s="92"/>
      <c r="K34" s="92"/>
      <c r="L34" s="92"/>
      <c r="M34" s="92"/>
      <c r="N34" s="9">
        <f t="shared" si="4"/>
        <v>0</v>
      </c>
    </row>
    <row r="35" spans="1:14" x14ac:dyDescent="0.25">
      <c r="A35" s="28">
        <v>29</v>
      </c>
      <c r="B35" s="89"/>
      <c r="C35" s="90"/>
      <c r="D35" s="89"/>
      <c r="E35" s="91"/>
      <c r="F35" s="92"/>
      <c r="G35" s="92"/>
      <c r="H35" s="30">
        <f t="shared" si="1"/>
        <v>0</v>
      </c>
      <c r="I3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5" s="92"/>
      <c r="K35" s="92"/>
      <c r="L35" s="92"/>
      <c r="M35" s="92"/>
      <c r="N35" s="9">
        <f t="shared" si="4"/>
        <v>0</v>
      </c>
    </row>
    <row r="36" spans="1:14" x14ac:dyDescent="0.25">
      <c r="A36" s="28">
        <v>30</v>
      </c>
      <c r="B36" s="89"/>
      <c r="C36" s="90"/>
      <c r="D36" s="89"/>
      <c r="E36" s="91"/>
      <c r="F36" s="92"/>
      <c r="G36" s="92"/>
      <c r="H36" s="30">
        <f t="shared" si="1"/>
        <v>0</v>
      </c>
      <c r="I3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6" s="92"/>
      <c r="K36" s="92"/>
      <c r="L36" s="92"/>
      <c r="M36" s="92"/>
      <c r="N36" s="9">
        <f t="shared" si="4"/>
        <v>0</v>
      </c>
    </row>
    <row r="37" spans="1:14" x14ac:dyDescent="0.25">
      <c r="A37" s="63">
        <v>31</v>
      </c>
      <c r="B37" s="89"/>
      <c r="C37" s="90"/>
      <c r="D37" s="89"/>
      <c r="E37" s="91"/>
      <c r="F37" s="92"/>
      <c r="G37" s="92"/>
      <c r="H37" s="30">
        <f t="shared" si="1"/>
        <v>0</v>
      </c>
      <c r="I3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7" s="92"/>
      <c r="K37" s="92"/>
      <c r="L37" s="92"/>
      <c r="M37" s="92"/>
      <c r="N37" s="9">
        <f t="shared" si="4"/>
        <v>0</v>
      </c>
    </row>
    <row r="38" spans="1:14" x14ac:dyDescent="0.25">
      <c r="A38" s="63">
        <v>32</v>
      </c>
      <c r="B38" s="89"/>
      <c r="C38" s="90"/>
      <c r="D38" s="89"/>
      <c r="E38" s="91"/>
      <c r="F38" s="92"/>
      <c r="G38" s="92"/>
      <c r="H38" s="30">
        <f t="shared" si="1"/>
        <v>0</v>
      </c>
      <c r="I3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8" s="92"/>
      <c r="K38" s="92"/>
      <c r="L38" s="92"/>
      <c r="M38" s="92"/>
      <c r="N38" s="9">
        <f t="shared" si="4"/>
        <v>0</v>
      </c>
    </row>
    <row r="39" spans="1:14" x14ac:dyDescent="0.25">
      <c r="A39" s="63">
        <v>33</v>
      </c>
      <c r="B39" s="89"/>
      <c r="C39" s="90"/>
      <c r="D39" s="89"/>
      <c r="E39" s="91"/>
      <c r="F39" s="92"/>
      <c r="G39" s="92"/>
      <c r="H39" s="30">
        <f t="shared" si="1"/>
        <v>0</v>
      </c>
      <c r="I3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39" s="92"/>
      <c r="K39" s="92"/>
      <c r="L39" s="92"/>
      <c r="M39" s="92"/>
      <c r="N39" s="9">
        <f t="shared" si="4"/>
        <v>0</v>
      </c>
    </row>
    <row r="40" spans="1:14" x14ac:dyDescent="0.25">
      <c r="A40" s="63">
        <v>34</v>
      </c>
      <c r="B40" s="89"/>
      <c r="C40" s="90"/>
      <c r="D40" s="89"/>
      <c r="E40" s="91"/>
      <c r="F40" s="92"/>
      <c r="G40" s="92"/>
      <c r="H40" s="30">
        <f t="shared" si="1"/>
        <v>0</v>
      </c>
      <c r="I4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0" s="92"/>
      <c r="K40" s="92"/>
      <c r="L40" s="92"/>
      <c r="M40" s="92"/>
      <c r="N40" s="9">
        <f t="shared" si="4"/>
        <v>0</v>
      </c>
    </row>
    <row r="41" spans="1:14" x14ac:dyDescent="0.25">
      <c r="A41" s="63">
        <v>35</v>
      </c>
      <c r="B41" s="89"/>
      <c r="C41" s="90"/>
      <c r="D41" s="89"/>
      <c r="E41" s="91"/>
      <c r="F41" s="92"/>
      <c r="G41" s="92"/>
      <c r="H41" s="30">
        <f t="shared" si="1"/>
        <v>0</v>
      </c>
      <c r="I4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1" s="92"/>
      <c r="K41" s="92"/>
      <c r="L41" s="92"/>
      <c r="M41" s="92"/>
      <c r="N41" s="9">
        <f t="shared" si="4"/>
        <v>0</v>
      </c>
    </row>
    <row r="42" spans="1:14" x14ac:dyDescent="0.25">
      <c r="A42" s="63">
        <v>36</v>
      </c>
      <c r="B42" s="89"/>
      <c r="C42" s="90"/>
      <c r="D42" s="89"/>
      <c r="E42" s="91"/>
      <c r="F42" s="92"/>
      <c r="G42" s="92"/>
      <c r="H42" s="30">
        <f t="shared" si="1"/>
        <v>0</v>
      </c>
      <c r="I4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2" s="92"/>
      <c r="K42" s="92"/>
      <c r="L42" s="92"/>
      <c r="M42" s="92"/>
      <c r="N42" s="9">
        <f t="shared" si="4"/>
        <v>0</v>
      </c>
    </row>
    <row r="43" spans="1:14" x14ac:dyDescent="0.25">
      <c r="A43" s="6">
        <v>37</v>
      </c>
      <c r="B43" s="89"/>
      <c r="C43" s="90"/>
      <c r="D43" s="89"/>
      <c r="E43" s="91"/>
      <c r="F43" s="92"/>
      <c r="G43" s="92"/>
      <c r="H43" s="30">
        <f t="shared" si="1"/>
        <v>0</v>
      </c>
      <c r="I4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3" s="92"/>
      <c r="K43" s="92"/>
      <c r="L43" s="92"/>
      <c r="M43" s="92"/>
      <c r="N43" s="9">
        <f t="shared" si="4"/>
        <v>0</v>
      </c>
    </row>
    <row r="44" spans="1:14" x14ac:dyDescent="0.25">
      <c r="A44" s="28">
        <v>38</v>
      </c>
      <c r="B44" s="89"/>
      <c r="C44" s="90"/>
      <c r="D44" s="89"/>
      <c r="E44" s="91"/>
      <c r="F44" s="92"/>
      <c r="G44" s="92"/>
      <c r="H44" s="30">
        <f t="shared" si="1"/>
        <v>0</v>
      </c>
      <c r="I4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4" s="92"/>
      <c r="K44" s="92"/>
      <c r="L44" s="92"/>
      <c r="M44" s="92"/>
      <c r="N44" s="9">
        <f t="shared" si="4"/>
        <v>0</v>
      </c>
    </row>
    <row r="45" spans="1:14" x14ac:dyDescent="0.25">
      <c r="A45" s="28">
        <v>39</v>
      </c>
      <c r="B45" s="89"/>
      <c r="C45" s="90"/>
      <c r="D45" s="89"/>
      <c r="E45" s="91"/>
      <c r="F45" s="92"/>
      <c r="G45" s="92"/>
      <c r="H45" s="30">
        <f t="shared" si="1"/>
        <v>0</v>
      </c>
      <c r="I4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5" s="92"/>
      <c r="K45" s="92"/>
      <c r="L45" s="92"/>
      <c r="M45" s="92"/>
      <c r="N45" s="9">
        <f t="shared" si="4"/>
        <v>0</v>
      </c>
    </row>
    <row r="46" spans="1:14" x14ac:dyDescent="0.25">
      <c r="A46" s="63">
        <v>40</v>
      </c>
      <c r="B46" s="89"/>
      <c r="C46" s="90"/>
      <c r="D46" s="89"/>
      <c r="E46" s="91"/>
      <c r="F46" s="92"/>
      <c r="G46" s="92"/>
      <c r="H46" s="30">
        <f t="shared" si="1"/>
        <v>0</v>
      </c>
      <c r="I4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6" s="92"/>
      <c r="K46" s="92"/>
      <c r="L46" s="92"/>
      <c r="M46" s="92"/>
      <c r="N46" s="9">
        <f t="shared" si="4"/>
        <v>0</v>
      </c>
    </row>
    <row r="47" spans="1:14" x14ac:dyDescent="0.25">
      <c r="A47" s="63">
        <v>41</v>
      </c>
      <c r="B47" s="89"/>
      <c r="C47" s="90"/>
      <c r="D47" s="89"/>
      <c r="E47" s="91"/>
      <c r="F47" s="92"/>
      <c r="G47" s="92"/>
      <c r="H47" s="30">
        <f t="shared" si="1"/>
        <v>0</v>
      </c>
      <c r="I4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7" s="92"/>
      <c r="K47" s="92"/>
      <c r="L47" s="92"/>
      <c r="M47" s="92"/>
      <c r="N47" s="9">
        <f t="shared" si="4"/>
        <v>0</v>
      </c>
    </row>
    <row r="48" spans="1:14" x14ac:dyDescent="0.25">
      <c r="A48" s="63">
        <v>42</v>
      </c>
      <c r="B48" s="89"/>
      <c r="C48" s="90"/>
      <c r="D48" s="89"/>
      <c r="E48" s="91"/>
      <c r="F48" s="92"/>
      <c r="G48" s="92"/>
      <c r="H48" s="30">
        <f t="shared" si="1"/>
        <v>0</v>
      </c>
      <c r="I4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8" s="92"/>
      <c r="K48" s="92"/>
      <c r="L48" s="92"/>
      <c r="M48" s="92"/>
      <c r="N48" s="9">
        <f t="shared" si="4"/>
        <v>0</v>
      </c>
    </row>
    <row r="49" spans="1:14" x14ac:dyDescent="0.25">
      <c r="A49" s="63">
        <v>43</v>
      </c>
      <c r="B49" s="89"/>
      <c r="C49" s="90"/>
      <c r="D49" s="89"/>
      <c r="E49" s="91"/>
      <c r="F49" s="92"/>
      <c r="G49" s="92"/>
      <c r="H49" s="30">
        <f t="shared" si="1"/>
        <v>0</v>
      </c>
      <c r="I4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49" s="92"/>
      <c r="K49" s="92"/>
      <c r="L49" s="92"/>
      <c r="M49" s="92"/>
      <c r="N49" s="9">
        <f t="shared" si="4"/>
        <v>0</v>
      </c>
    </row>
    <row r="50" spans="1:14" x14ac:dyDescent="0.25">
      <c r="A50" s="63">
        <v>44</v>
      </c>
      <c r="B50" s="89"/>
      <c r="C50" s="90"/>
      <c r="D50" s="89"/>
      <c r="E50" s="91"/>
      <c r="F50" s="92"/>
      <c r="G50" s="92"/>
      <c r="H50" s="30">
        <f t="shared" si="1"/>
        <v>0</v>
      </c>
      <c r="I5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0" s="92"/>
      <c r="K50" s="92"/>
      <c r="L50" s="92"/>
      <c r="M50" s="92"/>
      <c r="N50" s="9">
        <f t="shared" si="4"/>
        <v>0</v>
      </c>
    </row>
    <row r="51" spans="1:14" x14ac:dyDescent="0.25">
      <c r="A51" s="63">
        <v>45</v>
      </c>
      <c r="B51" s="89"/>
      <c r="C51" s="90"/>
      <c r="D51" s="89"/>
      <c r="E51" s="91"/>
      <c r="F51" s="92"/>
      <c r="G51" s="92"/>
      <c r="H51" s="30">
        <f t="shared" si="1"/>
        <v>0</v>
      </c>
      <c r="I5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1" s="92"/>
      <c r="K51" s="92"/>
      <c r="L51" s="92"/>
      <c r="M51" s="92"/>
      <c r="N51" s="9">
        <f t="shared" si="4"/>
        <v>0</v>
      </c>
    </row>
    <row r="52" spans="1:14" x14ac:dyDescent="0.25">
      <c r="A52" s="6">
        <v>46</v>
      </c>
      <c r="B52" s="89"/>
      <c r="C52" s="90"/>
      <c r="D52" s="89"/>
      <c r="E52" s="91"/>
      <c r="F52" s="92"/>
      <c r="G52" s="92"/>
      <c r="H52" s="30">
        <f t="shared" si="1"/>
        <v>0</v>
      </c>
      <c r="I5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2" s="92"/>
      <c r="K52" s="92"/>
      <c r="L52" s="92"/>
      <c r="M52" s="92"/>
      <c r="N52" s="9">
        <f t="shared" si="4"/>
        <v>0</v>
      </c>
    </row>
    <row r="53" spans="1:14" x14ac:dyDescent="0.25">
      <c r="A53" s="28">
        <v>47</v>
      </c>
      <c r="B53" s="89"/>
      <c r="C53" s="90"/>
      <c r="D53" s="89"/>
      <c r="E53" s="91"/>
      <c r="F53" s="92"/>
      <c r="G53" s="92"/>
      <c r="H53" s="30">
        <f t="shared" si="1"/>
        <v>0</v>
      </c>
      <c r="I5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3" s="92"/>
      <c r="K53" s="92"/>
      <c r="L53" s="92"/>
      <c r="M53" s="92"/>
      <c r="N53" s="9">
        <f t="shared" si="4"/>
        <v>0</v>
      </c>
    </row>
    <row r="54" spans="1:14" x14ac:dyDescent="0.25">
      <c r="A54" s="28">
        <v>48</v>
      </c>
      <c r="B54" s="89"/>
      <c r="C54" s="90"/>
      <c r="D54" s="89"/>
      <c r="E54" s="91"/>
      <c r="F54" s="92"/>
      <c r="G54" s="92"/>
      <c r="H54" s="30">
        <f t="shared" si="1"/>
        <v>0</v>
      </c>
      <c r="I5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4" s="92"/>
      <c r="K54" s="92"/>
      <c r="L54" s="92"/>
      <c r="M54" s="92"/>
      <c r="N54" s="9">
        <f t="shared" si="4"/>
        <v>0</v>
      </c>
    </row>
    <row r="55" spans="1:14" x14ac:dyDescent="0.25">
      <c r="A55" s="63">
        <v>49</v>
      </c>
      <c r="B55" s="89"/>
      <c r="C55" s="90"/>
      <c r="D55" s="89"/>
      <c r="E55" s="91"/>
      <c r="F55" s="92"/>
      <c r="G55" s="92"/>
      <c r="H55" s="30">
        <f t="shared" si="1"/>
        <v>0</v>
      </c>
      <c r="I5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5" s="92"/>
      <c r="K55" s="92"/>
      <c r="L55" s="92"/>
      <c r="M55" s="92"/>
      <c r="N55" s="9">
        <f t="shared" si="4"/>
        <v>0</v>
      </c>
    </row>
    <row r="56" spans="1:14" x14ac:dyDescent="0.25">
      <c r="A56" s="63">
        <v>50</v>
      </c>
      <c r="B56" s="89"/>
      <c r="C56" s="90"/>
      <c r="D56" s="89"/>
      <c r="E56" s="91"/>
      <c r="F56" s="92"/>
      <c r="G56" s="92"/>
      <c r="H56" s="30">
        <f t="shared" si="1"/>
        <v>0</v>
      </c>
      <c r="I5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6" s="92"/>
      <c r="K56" s="92"/>
      <c r="L56" s="92"/>
      <c r="M56" s="92"/>
      <c r="N56" s="9">
        <f t="shared" si="4"/>
        <v>0</v>
      </c>
    </row>
    <row r="57" spans="1:14" x14ac:dyDescent="0.25">
      <c r="A57" s="63">
        <v>51</v>
      </c>
      <c r="B57" s="89"/>
      <c r="C57" s="90"/>
      <c r="D57" s="89"/>
      <c r="E57" s="91"/>
      <c r="F57" s="92"/>
      <c r="G57" s="92"/>
      <c r="H57" s="30">
        <f t="shared" si="1"/>
        <v>0</v>
      </c>
      <c r="I5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7" s="92"/>
      <c r="K57" s="92"/>
      <c r="L57" s="92"/>
      <c r="M57" s="92"/>
      <c r="N57" s="9">
        <f t="shared" si="4"/>
        <v>0</v>
      </c>
    </row>
    <row r="58" spans="1:14" x14ac:dyDescent="0.25">
      <c r="A58" s="63">
        <v>52</v>
      </c>
      <c r="B58" s="89"/>
      <c r="C58" s="90"/>
      <c r="D58" s="89"/>
      <c r="E58" s="91"/>
      <c r="F58" s="92"/>
      <c r="G58" s="92"/>
      <c r="H58" s="30">
        <f t="shared" si="1"/>
        <v>0</v>
      </c>
      <c r="I5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8" s="92"/>
      <c r="K58" s="92"/>
      <c r="L58" s="92"/>
      <c r="M58" s="92"/>
      <c r="N58" s="9">
        <f t="shared" si="4"/>
        <v>0</v>
      </c>
    </row>
    <row r="59" spans="1:14" x14ac:dyDescent="0.25">
      <c r="A59" s="63">
        <v>53</v>
      </c>
      <c r="B59" s="89"/>
      <c r="C59" s="90"/>
      <c r="D59" s="89"/>
      <c r="E59" s="91"/>
      <c r="F59" s="92"/>
      <c r="G59" s="92"/>
      <c r="H59" s="30">
        <f t="shared" si="1"/>
        <v>0</v>
      </c>
      <c r="I5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59" s="92"/>
      <c r="K59" s="92"/>
      <c r="L59" s="92"/>
      <c r="M59" s="92"/>
      <c r="N59" s="9">
        <f t="shared" si="4"/>
        <v>0</v>
      </c>
    </row>
    <row r="60" spans="1:14" x14ac:dyDescent="0.25">
      <c r="A60" s="63">
        <v>54</v>
      </c>
      <c r="B60" s="89"/>
      <c r="C60" s="90"/>
      <c r="D60" s="89"/>
      <c r="E60" s="91"/>
      <c r="F60" s="92"/>
      <c r="G60" s="92"/>
      <c r="H60" s="30">
        <f t="shared" si="1"/>
        <v>0</v>
      </c>
      <c r="I6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0" s="92"/>
      <c r="K60" s="92"/>
      <c r="L60" s="92"/>
      <c r="M60" s="92"/>
      <c r="N60" s="9">
        <f t="shared" si="4"/>
        <v>0</v>
      </c>
    </row>
    <row r="61" spans="1:14" x14ac:dyDescent="0.25">
      <c r="A61" s="6">
        <v>55</v>
      </c>
      <c r="B61" s="89"/>
      <c r="C61" s="90"/>
      <c r="D61" s="89"/>
      <c r="E61" s="91"/>
      <c r="F61" s="92"/>
      <c r="G61" s="92"/>
      <c r="H61" s="30">
        <f t="shared" si="1"/>
        <v>0</v>
      </c>
      <c r="I6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1" s="92"/>
      <c r="K61" s="92"/>
      <c r="L61" s="92"/>
      <c r="M61" s="92"/>
      <c r="N61" s="9">
        <f t="shared" si="4"/>
        <v>0</v>
      </c>
    </row>
    <row r="62" spans="1:14" x14ac:dyDescent="0.25">
      <c r="A62" s="28">
        <v>56</v>
      </c>
      <c r="B62" s="89"/>
      <c r="C62" s="90"/>
      <c r="D62" s="89"/>
      <c r="E62" s="91"/>
      <c r="F62" s="92"/>
      <c r="G62" s="92"/>
      <c r="H62" s="30">
        <f t="shared" si="1"/>
        <v>0</v>
      </c>
      <c r="I6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2" s="92"/>
      <c r="K62" s="92"/>
      <c r="L62" s="92"/>
      <c r="M62" s="92"/>
      <c r="N62" s="9">
        <f t="shared" si="4"/>
        <v>0</v>
      </c>
    </row>
    <row r="63" spans="1:14" x14ac:dyDescent="0.25">
      <c r="A63" s="28">
        <v>57</v>
      </c>
      <c r="B63" s="89"/>
      <c r="C63" s="90"/>
      <c r="D63" s="89"/>
      <c r="E63" s="91"/>
      <c r="F63" s="92"/>
      <c r="G63" s="92"/>
      <c r="H63" s="30">
        <f t="shared" si="1"/>
        <v>0</v>
      </c>
      <c r="I6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3" s="92"/>
      <c r="K63" s="92"/>
      <c r="L63" s="92"/>
      <c r="M63" s="92"/>
      <c r="N63" s="9">
        <f t="shared" si="4"/>
        <v>0</v>
      </c>
    </row>
    <row r="64" spans="1:14" x14ac:dyDescent="0.25">
      <c r="A64" s="63">
        <v>58</v>
      </c>
      <c r="B64" s="89"/>
      <c r="C64" s="90"/>
      <c r="D64" s="89"/>
      <c r="E64" s="91"/>
      <c r="F64" s="92"/>
      <c r="G64" s="92"/>
      <c r="H64" s="30">
        <f t="shared" si="1"/>
        <v>0</v>
      </c>
      <c r="I6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4" s="92"/>
      <c r="K64" s="92"/>
      <c r="L64" s="92"/>
      <c r="M64" s="92"/>
      <c r="N64" s="9">
        <f t="shared" si="4"/>
        <v>0</v>
      </c>
    </row>
    <row r="65" spans="1:14" x14ac:dyDescent="0.25">
      <c r="A65" s="63">
        <v>59</v>
      </c>
      <c r="B65" s="89"/>
      <c r="C65" s="90"/>
      <c r="D65" s="89"/>
      <c r="E65" s="91"/>
      <c r="F65" s="92"/>
      <c r="G65" s="92"/>
      <c r="H65" s="30">
        <f t="shared" si="1"/>
        <v>0</v>
      </c>
      <c r="I6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5" s="92"/>
      <c r="K65" s="92"/>
      <c r="L65" s="92"/>
      <c r="M65" s="92"/>
      <c r="N65" s="9">
        <f t="shared" si="4"/>
        <v>0</v>
      </c>
    </row>
    <row r="66" spans="1:14" x14ac:dyDescent="0.25">
      <c r="A66" s="63">
        <v>60</v>
      </c>
      <c r="B66" s="89"/>
      <c r="C66" s="90"/>
      <c r="D66" s="89"/>
      <c r="E66" s="91"/>
      <c r="F66" s="92"/>
      <c r="G66" s="92"/>
      <c r="H66" s="30">
        <f t="shared" si="1"/>
        <v>0</v>
      </c>
      <c r="I6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6" s="92"/>
      <c r="K66" s="92"/>
      <c r="L66" s="92"/>
      <c r="M66" s="92"/>
      <c r="N66" s="9">
        <f t="shared" si="4"/>
        <v>0</v>
      </c>
    </row>
    <row r="67" spans="1:14" x14ac:dyDescent="0.25">
      <c r="A67" s="63">
        <v>61</v>
      </c>
      <c r="B67" s="89"/>
      <c r="C67" s="90"/>
      <c r="D67" s="89"/>
      <c r="E67" s="91"/>
      <c r="F67" s="92"/>
      <c r="G67" s="92"/>
      <c r="H67" s="30">
        <f t="shared" si="1"/>
        <v>0</v>
      </c>
      <c r="I6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7" s="92"/>
      <c r="K67" s="92"/>
      <c r="L67" s="92"/>
      <c r="M67" s="92"/>
      <c r="N67" s="9">
        <f t="shared" si="4"/>
        <v>0</v>
      </c>
    </row>
    <row r="68" spans="1:14" x14ac:dyDescent="0.25">
      <c r="A68" s="63">
        <v>62</v>
      </c>
      <c r="B68" s="89"/>
      <c r="C68" s="90"/>
      <c r="D68" s="89"/>
      <c r="E68" s="91"/>
      <c r="F68" s="92"/>
      <c r="G68" s="92"/>
      <c r="H68" s="30">
        <f t="shared" si="1"/>
        <v>0</v>
      </c>
      <c r="I6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8" s="92"/>
      <c r="K68" s="92"/>
      <c r="L68" s="92"/>
      <c r="M68" s="92"/>
      <c r="N68" s="9">
        <f t="shared" si="4"/>
        <v>0</v>
      </c>
    </row>
    <row r="69" spans="1:14" x14ac:dyDescent="0.25">
      <c r="A69" s="63">
        <v>63</v>
      </c>
      <c r="B69" s="89"/>
      <c r="C69" s="90"/>
      <c r="D69" s="89"/>
      <c r="E69" s="91"/>
      <c r="F69" s="92"/>
      <c r="G69" s="92"/>
      <c r="H69" s="30">
        <f t="shared" si="1"/>
        <v>0</v>
      </c>
      <c r="I6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69" s="92"/>
      <c r="K69" s="92"/>
      <c r="L69" s="92"/>
      <c r="M69" s="92"/>
      <c r="N69" s="9">
        <f t="shared" si="4"/>
        <v>0</v>
      </c>
    </row>
    <row r="70" spans="1:14" x14ac:dyDescent="0.25">
      <c r="A70" s="6">
        <v>64</v>
      </c>
      <c r="B70" s="89"/>
      <c r="C70" s="90"/>
      <c r="D70" s="89"/>
      <c r="E70" s="91"/>
      <c r="F70" s="92"/>
      <c r="G70" s="92"/>
      <c r="H70" s="30">
        <f t="shared" si="1"/>
        <v>0</v>
      </c>
      <c r="I7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70" s="92"/>
      <c r="K70" s="92"/>
      <c r="L70" s="92"/>
      <c r="M70" s="92"/>
      <c r="N70" s="9">
        <f t="shared" si="4"/>
        <v>0</v>
      </c>
    </row>
    <row r="71" spans="1:14" x14ac:dyDescent="0.25">
      <c r="A71" s="28">
        <v>65</v>
      </c>
      <c r="B71" s="89"/>
      <c r="C71" s="90"/>
      <c r="D71" s="89"/>
      <c r="E71" s="91"/>
      <c r="F71" s="92"/>
      <c r="G71" s="92"/>
      <c r="H71" s="30">
        <f t="shared" ref="H71:H76" si="5">F71*G71</f>
        <v>0</v>
      </c>
      <c r="I7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71" s="92"/>
      <c r="K71" s="92"/>
      <c r="L71" s="92"/>
      <c r="M71" s="92"/>
      <c r="N71" s="9">
        <f t="shared" si="4"/>
        <v>0</v>
      </c>
    </row>
    <row r="72" spans="1:14" x14ac:dyDescent="0.25">
      <c r="A72" s="28">
        <v>66</v>
      </c>
      <c r="B72" s="89"/>
      <c r="C72" s="90"/>
      <c r="D72" s="89"/>
      <c r="E72" s="91"/>
      <c r="F72" s="92"/>
      <c r="G72" s="92"/>
      <c r="H72" s="30">
        <f t="shared" si="5"/>
        <v>0</v>
      </c>
      <c r="I7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72" s="92"/>
      <c r="K72" s="92"/>
      <c r="L72" s="92"/>
      <c r="M72" s="92"/>
      <c r="N72" s="9">
        <f t="shared" si="4"/>
        <v>0</v>
      </c>
    </row>
    <row r="73" spans="1:14" x14ac:dyDescent="0.25">
      <c r="A73" s="63">
        <v>67</v>
      </c>
      <c r="B73" s="89"/>
      <c r="C73" s="90"/>
      <c r="D73" s="89"/>
      <c r="E73" s="91"/>
      <c r="F73" s="92"/>
      <c r="G73" s="92"/>
      <c r="H73" s="30">
        <f t="shared" si="5"/>
        <v>0</v>
      </c>
      <c r="I7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73" s="92"/>
      <c r="K73" s="92"/>
      <c r="L73" s="92"/>
      <c r="M73" s="92"/>
      <c r="N73" s="9">
        <f t="shared" si="4"/>
        <v>0</v>
      </c>
    </row>
    <row r="74" spans="1:14" x14ac:dyDescent="0.25">
      <c r="A74" s="63">
        <v>68</v>
      </c>
      <c r="B74" s="89"/>
      <c r="C74" s="90"/>
      <c r="D74" s="89"/>
      <c r="E74" s="91"/>
      <c r="F74" s="92"/>
      <c r="G74" s="92"/>
      <c r="H74" s="30">
        <f t="shared" si="5"/>
        <v>0</v>
      </c>
      <c r="I7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74" s="92"/>
      <c r="K74" s="92"/>
      <c r="L74" s="92"/>
      <c r="M74" s="92"/>
      <c r="N74" s="9">
        <f t="shared" si="4"/>
        <v>0</v>
      </c>
    </row>
    <row r="75" spans="1:14" x14ac:dyDescent="0.25">
      <c r="A75" s="63">
        <v>69</v>
      </c>
      <c r="B75" s="89"/>
      <c r="C75" s="90"/>
      <c r="D75" s="89"/>
      <c r="E75" s="91"/>
      <c r="F75" s="92"/>
      <c r="G75" s="92"/>
      <c r="H75" s="30">
        <f t="shared" si="5"/>
        <v>0</v>
      </c>
      <c r="I7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75" s="92"/>
      <c r="K75" s="92"/>
      <c r="L75" s="92"/>
      <c r="M75" s="92"/>
      <c r="N75" s="9">
        <f t="shared" si="4"/>
        <v>0</v>
      </c>
    </row>
    <row r="76" spans="1:14" x14ac:dyDescent="0.25">
      <c r="A76" s="63">
        <v>70</v>
      </c>
      <c r="B76" s="89"/>
      <c r="C76" s="90"/>
      <c r="D76" s="89"/>
      <c r="E76" s="91"/>
      <c r="F76" s="92"/>
      <c r="G76" s="92"/>
      <c r="H76" s="30">
        <f t="shared" si="5"/>
        <v>0</v>
      </c>
      <c r="I7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J76" s="92"/>
      <c r="K76" s="92"/>
      <c r="L76" s="92"/>
      <c r="M76" s="92"/>
      <c r="N76" s="9">
        <f t="shared" si="4"/>
        <v>0</v>
      </c>
    </row>
    <row r="77" spans="1:14" x14ac:dyDescent="0.25">
      <c r="N77" s="32"/>
    </row>
  </sheetData>
  <sheetProtection algorithmName="SHA-512" hashValue="8p47av6svZ/bJ2/2eSUmJFzfICG9+8eMVpTLaJchQhgyo/3+McSxTAWNIa9EBRbX7MZ9WFa73jz0K4cpkhtNZA==" saltValue="TyDtcUxjA8dFZHWVDL2B7A==" spinCount="100000" sheet="1" objects="1" scenarios="1"/>
  <sortState ref="A3:M21">
    <sortCondition ref="A3:A21"/>
  </sortState>
  <conditionalFormatting sqref="N1:N5 N78:N1048576 N7:N76">
    <cfRule type="cellIs" dxfId="41" priority="7" operator="notEqual">
      <formula>0</formula>
    </cfRule>
  </conditionalFormatting>
  <conditionalFormatting sqref="N6">
    <cfRule type="cellIs" dxfId="40" priority="6" operator="notEqual">
      <formula>0</formula>
    </cfRule>
  </conditionalFormatting>
  <conditionalFormatting sqref="L2">
    <cfRule type="cellIs" dxfId="39" priority="2" operator="greaterThanOrEqual">
      <formula>80.01</formula>
    </cfRule>
  </conditionalFormatting>
  <dataValidations count="4">
    <dataValidation allowBlank="1" sqref="N6 G2:H3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L6:M1048576 I7:I76"/>
    <dataValidation type="decimal" operator="lessThanOrEqual" allowBlank="1" showInputMessage="1" showErrorMessage="1" sqref="G6:G1048576">
      <formula1>45000</formula1>
    </dataValidation>
    <dataValidation operator="lessThanOrEqual" allowBlank="1" showInputMessage="1" showErrorMessage="1" sqref="H4:H1048576"/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55A1340-5778-46D0-B804-8CD9D9229E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NoIcons" iconId="0"/>
            </x14:iconSet>
          </x14:cfRule>
          <xm:sqref>L2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cheltuieli'!$C$1:$C$7</xm:f>
          </x14:formula1>
          <xm:sqref>B1:B1048576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cheltuieli'!$B$2:$B$7</xm:f>
          </x14:formula1>
          <xm:sqref>D1:D1048576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cheltuieli'!$A$2:$A$7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H27"/>
  <sheetViews>
    <sheetView zoomScaleNormal="100" workbookViewId="0">
      <selection activeCell="C29" sqref="C29"/>
    </sheetView>
  </sheetViews>
  <sheetFormatPr defaultRowHeight="12.75" x14ac:dyDescent="0.2"/>
  <cols>
    <col min="1" max="1" width="12.140625" style="44" bestFit="1" customWidth="1"/>
    <col min="2" max="2" width="60.28515625" style="51" customWidth="1"/>
    <col min="3" max="3" width="17.5703125" style="41" customWidth="1"/>
    <col min="4" max="4" width="22.28515625" style="42" customWidth="1"/>
    <col min="5" max="5" width="9.5703125" style="43" bestFit="1" customWidth="1"/>
    <col min="6" max="6" width="28.7109375" style="44" hidden="1" customWidth="1"/>
    <col min="7" max="7" width="7.85546875" style="42" hidden="1" customWidth="1"/>
    <col min="8" max="8" width="49.85546875" style="44" hidden="1" customWidth="1"/>
    <col min="9" max="9" width="72.85546875" style="44" bestFit="1" customWidth="1"/>
    <col min="10" max="10" width="49.85546875" style="44" bestFit="1" customWidth="1"/>
    <col min="11" max="11" width="72.85546875" style="44" bestFit="1" customWidth="1"/>
    <col min="12" max="16380" width="8.85546875" style="44"/>
    <col min="16381" max="16384" width="0" style="44" hidden="1" customWidth="1"/>
  </cols>
  <sheetData>
    <row r="4" spans="1:6" x14ac:dyDescent="0.2">
      <c r="A4" s="40" t="s">
        <v>40</v>
      </c>
      <c r="B4" s="40" t="s">
        <v>5</v>
      </c>
    </row>
    <row r="5" spans="1:6" x14ac:dyDescent="0.2">
      <c r="B5" s="40" t="s">
        <v>25</v>
      </c>
      <c r="C5" s="45" t="s">
        <v>6</v>
      </c>
    </row>
    <row r="6" spans="1:6" x14ac:dyDescent="0.2">
      <c r="B6" s="46" t="s">
        <v>7</v>
      </c>
      <c r="C6" s="47"/>
      <c r="D6" s="48"/>
    </row>
    <row r="7" spans="1:6" x14ac:dyDescent="0.2">
      <c r="B7" s="49" t="s">
        <v>8</v>
      </c>
      <c r="C7" s="47">
        <f>'Anexa 1.2.a - Buget'!J1</f>
        <v>1</v>
      </c>
      <c r="D7" s="48"/>
    </row>
    <row r="8" spans="1:6" x14ac:dyDescent="0.2">
      <c r="B8" s="49" t="s">
        <v>9</v>
      </c>
      <c r="C8" s="47">
        <f>'Anexa 1.2.a - Buget'!K1</f>
        <v>15</v>
      </c>
      <c r="D8" s="48"/>
    </row>
    <row r="9" spans="1:6" x14ac:dyDescent="0.2">
      <c r="B9" s="46" t="s">
        <v>60</v>
      </c>
      <c r="C9" s="47">
        <f>'Anexa 1.2.a - Buget'!L1</f>
        <v>14</v>
      </c>
    </row>
    <row r="10" spans="1:6" x14ac:dyDescent="0.2">
      <c r="B10" s="40" t="s">
        <v>26</v>
      </c>
      <c r="C10" s="47">
        <f>SUM(C7:C9)</f>
        <v>30</v>
      </c>
    </row>
    <row r="11" spans="1:6" x14ac:dyDescent="0.2">
      <c r="B11" s="40" t="s">
        <v>27</v>
      </c>
      <c r="C11" s="47">
        <f>'Anexa 1.2.a - Buget'!M1</f>
        <v>0</v>
      </c>
    </row>
    <row r="12" spans="1:6" x14ac:dyDescent="0.2">
      <c r="B12" s="40" t="s">
        <v>13</v>
      </c>
      <c r="C12" s="50">
        <f>C10+C11</f>
        <v>30</v>
      </c>
    </row>
    <row r="13" spans="1:6" x14ac:dyDescent="0.2">
      <c r="A13" s="40" t="s">
        <v>41</v>
      </c>
      <c r="B13" s="40" t="s">
        <v>10</v>
      </c>
    </row>
    <row r="14" spans="1:6" ht="25.5" x14ac:dyDescent="0.2">
      <c r="B14" s="40" t="s">
        <v>14</v>
      </c>
      <c r="C14" s="52" t="s">
        <v>6</v>
      </c>
      <c r="D14" s="53" t="s">
        <v>11</v>
      </c>
    </row>
    <row r="15" spans="1:6" x14ac:dyDescent="0.2">
      <c r="B15" s="46" t="s">
        <v>61</v>
      </c>
      <c r="C15" s="54"/>
      <c r="D15" s="55"/>
    </row>
    <row r="16" spans="1:6" ht="13.5" thickBot="1" x14ac:dyDescent="0.25">
      <c r="B16" s="49" t="s">
        <v>8</v>
      </c>
      <c r="C16" s="54">
        <f>C7</f>
        <v>1</v>
      </c>
      <c r="D16" s="56">
        <f>C16*100/$C$18</f>
        <v>7.1428571428571432</v>
      </c>
      <c r="F16" s="67" t="s">
        <v>45</v>
      </c>
    </row>
    <row r="17" spans="1:7" ht="15.75" thickBot="1" x14ac:dyDescent="0.25">
      <c r="B17" s="49" t="s">
        <v>9</v>
      </c>
      <c r="C17" s="54">
        <f>C8</f>
        <v>15</v>
      </c>
      <c r="D17" s="56">
        <f>C17*100/$C$18</f>
        <v>107.14285714285714</v>
      </c>
      <c r="F17" s="74" t="s">
        <v>46</v>
      </c>
      <c r="G17" s="84">
        <f>SUMIFS(Table1[ELIGIBILE - D - Finanţarea nerambursabilă  - lei      (A-B-C)],Table1[Denumirea indicatorilor (categorii de cheltuieli)],"b. Achiziţionarea de dotări")</f>
        <v>0</v>
      </c>
    </row>
    <row r="18" spans="1:7" ht="15" x14ac:dyDescent="0.2">
      <c r="B18" s="46" t="s">
        <v>60</v>
      </c>
      <c r="C18" s="54">
        <f>C9</f>
        <v>14</v>
      </c>
      <c r="D18" s="57">
        <f>D19-D16-D17</f>
        <v>-14.285714285714278</v>
      </c>
      <c r="F18" s="75" t="s">
        <v>48</v>
      </c>
      <c r="G18" s="76">
        <f>SUMIFS(Table1[ELIGIBILE - D - Finanţarea nerambursabilă  - lei      (A-B-C)],Table1[Subcategorii de cheltuieli:],"a.3.3. Manag. Proiect - prestari servicii")</f>
        <v>0</v>
      </c>
    </row>
    <row r="19" spans="1:7" ht="15" x14ac:dyDescent="0.2">
      <c r="B19" s="58" t="s">
        <v>14</v>
      </c>
      <c r="C19" s="59">
        <f>SUM(C16:C18)</f>
        <v>30</v>
      </c>
      <c r="D19" s="60">
        <v>100</v>
      </c>
      <c r="F19" s="77" t="s">
        <v>47</v>
      </c>
      <c r="G19" s="78">
        <f>SUMIFS(Table1[ELIGIBILE - D - Finanţarea nerambursabilă  - lei      (A-B-C)],Table1[Denumirea indicatorilor (categorii de cheltuieli)],"e. Cheltuieli de masă(max 45 lei/pers/zi)")</f>
        <v>0</v>
      </c>
    </row>
    <row r="20" spans="1:7" ht="15" x14ac:dyDescent="0.2">
      <c r="B20" s="58" t="s">
        <v>12</v>
      </c>
      <c r="C20" s="59">
        <f>'Anexa 1.2.a - Buget'!M1</f>
        <v>0</v>
      </c>
      <c r="D20" s="55"/>
      <c r="F20" s="77" t="s">
        <v>49</v>
      </c>
      <c r="G20" s="78">
        <f>SUMIFS(Table1[ELIGIBILE - D - Finanţarea nerambursabilă  - lei      (A-B-C)],Table1[Subcategorii de cheltuieli:],"g.2. Cheltuieli administrative")</f>
        <v>0</v>
      </c>
    </row>
    <row r="21" spans="1:7" ht="15.75" thickBot="1" x14ac:dyDescent="0.25">
      <c r="B21" s="40" t="s">
        <v>13</v>
      </c>
      <c r="C21" s="61">
        <f>C19+C20</f>
        <v>30</v>
      </c>
      <c r="D21" s="55"/>
      <c r="F21" s="87" t="s">
        <v>50</v>
      </c>
      <c r="G21" s="85">
        <f>SUM(G18:G20)</f>
        <v>0</v>
      </c>
    </row>
    <row r="22" spans="1:7" ht="15" x14ac:dyDescent="0.2">
      <c r="F22" s="79" t="str">
        <f>F19</f>
        <v>e. Cheltuieli de masă</v>
      </c>
      <c r="G22" s="80">
        <f>G19</f>
        <v>0</v>
      </c>
    </row>
    <row r="23" spans="1:7" ht="15.75" thickBot="1" x14ac:dyDescent="0.25">
      <c r="A23" s="40" t="s">
        <v>42</v>
      </c>
      <c r="B23" s="62" t="s">
        <v>38</v>
      </c>
      <c r="C23" s="62" t="s">
        <v>43</v>
      </c>
      <c r="D23" s="62" t="s">
        <v>39</v>
      </c>
      <c r="F23" s="81" t="s">
        <v>62</v>
      </c>
      <c r="G23" s="82">
        <f>SUMIFS(Table1[ELIGIBILE - D - Finanţarea nerambursabilă  - lei      (A-B-C)],Table1[Subcategorii de cheltuieli:],"g.1. Cheltuieli de personal")</f>
        <v>0</v>
      </c>
    </row>
    <row r="24" spans="1:7" ht="26.25" thickBot="1" x14ac:dyDescent="0.25">
      <c r="B24" s="64" t="s">
        <v>51</v>
      </c>
      <c r="C24" s="68">
        <f>G17</f>
        <v>0</v>
      </c>
      <c r="D24" s="65">
        <f>C24*100/$C$18</f>
        <v>0</v>
      </c>
      <c r="F24" s="83" t="str">
        <f>F20</f>
        <v>g.2. Cheltuieli adm.</v>
      </c>
      <c r="G24" s="82">
        <f>G20</f>
        <v>0</v>
      </c>
    </row>
    <row r="25" spans="1:7" ht="39" thickBot="1" x14ac:dyDescent="0.25">
      <c r="B25" s="66" t="s">
        <v>52</v>
      </c>
      <c r="C25" s="73">
        <f>G21</f>
        <v>0</v>
      </c>
      <c r="D25" s="70">
        <f>C25*100/$C$18</f>
        <v>0</v>
      </c>
      <c r="F25" s="88" t="s">
        <v>50</v>
      </c>
      <c r="G25" s="86">
        <f>SUM(G22:G24)</f>
        <v>0</v>
      </c>
    </row>
    <row r="26" spans="1:7" ht="39" thickBot="1" x14ac:dyDescent="0.3">
      <c r="B26" s="71" t="s">
        <v>63</v>
      </c>
      <c r="C26" s="69">
        <f>G25</f>
        <v>0</v>
      </c>
      <c r="D26" s="72">
        <f>C26*100/$C$18</f>
        <v>0</v>
      </c>
    </row>
    <row r="27" spans="1:7" x14ac:dyDescent="0.2">
      <c r="B27" s="44"/>
      <c r="C27" s="44"/>
      <c r="D27" s="44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conditionalFormatting sqref="D18">
    <cfRule type="cellIs" dxfId="22" priority="4" operator="greaterThanOrEqual">
      <formula>80.01</formula>
    </cfRule>
  </conditionalFormatting>
  <conditionalFormatting sqref="D24">
    <cfRule type="cellIs" dxfId="21" priority="3" operator="greaterThan">
      <formula>20.01</formula>
    </cfRule>
  </conditionalFormatting>
  <conditionalFormatting sqref="D25">
    <cfRule type="cellIs" dxfId="20" priority="2" operator="greaterThan">
      <formula>20.01</formula>
    </cfRule>
  </conditionalFormatting>
  <conditionalFormatting sqref="D26">
    <cfRule type="cellIs" dxfId="19" priority="1" operator="greaterThan">
      <formula>20.01</formula>
    </cfRule>
  </conditionalFormatting>
  <dataValidations count="1">
    <dataValidation type="custom" allowBlank="1" showInputMessage="1" showErrorMessage="1" errorTitle="ATENTIE! " error="ATI DEPASIT PRAGUL DE 80% CHELTUIELI ELIGIBILE SOLICITATE!" sqref="D19">
      <formula1>C19&gt;0.8*(C17+C18)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r:id="rId1"/>
  <headerFooter>
    <oddHeader>&amp;R&amp;"-,Bold"Anexa 1.2.b &amp;"-,Regular"(parte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U15"/>
  <sheetViews>
    <sheetView zoomScale="85" zoomScaleNormal="85" zoomScalePageLayoutView="40" workbookViewId="0">
      <pane ySplit="6" topLeftCell="A7" activePane="bottomLeft" state="frozenSplit"/>
      <selection pane="bottomLeft" activeCell="O15" sqref="O15"/>
    </sheetView>
  </sheetViews>
  <sheetFormatPr defaultColWidth="48.85546875" defaultRowHeight="15" x14ac:dyDescent="0.25"/>
  <cols>
    <col min="1" max="1" width="6" style="6" customWidth="1"/>
    <col min="2" max="2" width="16.85546875" style="3" bestFit="1" customWidth="1"/>
    <col min="3" max="3" width="21.28515625" style="7" customWidth="1"/>
    <col min="4" max="4" width="16.7109375" style="3" customWidth="1"/>
    <col min="5" max="5" width="10.28515625" style="31" customWidth="1"/>
    <col min="6" max="6" width="7.28515625" style="30" customWidth="1"/>
    <col min="7" max="13" width="15.140625" style="30" customWidth="1"/>
    <col min="14" max="14" width="10.42578125" style="11" customWidth="1"/>
    <col min="15" max="15" width="12.85546875" style="8" customWidth="1"/>
    <col min="16" max="16" width="14" style="8" customWidth="1"/>
    <col min="17" max="17" width="16" style="8" customWidth="1"/>
    <col min="18" max="16372" width="36.5703125" style="8" customWidth="1"/>
    <col min="16373" max="16373" width="13" style="8" customWidth="1"/>
    <col min="16374" max="16374" width="48.85546875" style="8"/>
    <col min="16375" max="16375" width="1.140625" style="8" customWidth="1"/>
    <col min="16376" max="16384" width="48.85546875" style="12"/>
  </cols>
  <sheetData>
    <row r="1" spans="1:14" ht="23.25" x14ac:dyDescent="0.25">
      <c r="E1" s="29"/>
      <c r="F1" s="33"/>
      <c r="G1" s="34" t="s">
        <v>4</v>
      </c>
      <c r="H1" s="34">
        <f t="shared" ref="H1:M1" si="0">SUM(H7:H499)</f>
        <v>2400</v>
      </c>
      <c r="I1" s="34">
        <f t="shared" si="0"/>
        <v>2400</v>
      </c>
      <c r="J1" s="34">
        <f t="shared" si="0"/>
        <v>0</v>
      </c>
      <c r="K1" s="34">
        <f t="shared" si="0"/>
        <v>400</v>
      </c>
      <c r="L1" s="34">
        <f t="shared" si="0"/>
        <v>2000</v>
      </c>
      <c r="M1" s="35">
        <f t="shared" si="0"/>
        <v>0</v>
      </c>
    </row>
    <row r="2" spans="1:14" ht="23.25" x14ac:dyDescent="0.25">
      <c r="E2" s="29"/>
      <c r="F2" s="36"/>
      <c r="G2" s="24" t="s">
        <v>32</v>
      </c>
      <c r="H2" s="25"/>
      <c r="I2" s="25">
        <v>100</v>
      </c>
      <c r="J2" s="25">
        <f>(J1+K1)*100/L1</f>
        <v>20</v>
      </c>
      <c r="K2" s="25"/>
      <c r="L2" s="25">
        <f>I2-J2</f>
        <v>80</v>
      </c>
      <c r="M2" s="37"/>
    </row>
    <row r="3" spans="1:14" ht="24" thickBot="1" x14ac:dyDescent="0.3">
      <c r="E3" s="29"/>
      <c r="F3" s="38"/>
      <c r="G3" s="26" t="s">
        <v>33</v>
      </c>
      <c r="H3" s="27">
        <f>J1+K1+L1</f>
        <v>2400</v>
      </c>
      <c r="I3" s="27">
        <v>100</v>
      </c>
      <c r="J3" s="27">
        <f>(J1+K1)*100/H3</f>
        <v>16.666666666666668</v>
      </c>
      <c r="K3" s="27"/>
      <c r="L3" s="27">
        <f>I3-J3-K3</f>
        <v>83.333333333333329</v>
      </c>
      <c r="M3" s="39"/>
    </row>
    <row r="4" spans="1:14" ht="23.25" x14ac:dyDescent="0.25">
      <c r="E4" s="29"/>
      <c r="F4" s="14"/>
      <c r="G4" s="15"/>
      <c r="H4" s="15"/>
      <c r="I4" s="14"/>
      <c r="J4" s="14"/>
      <c r="K4" s="14"/>
      <c r="L4" s="14"/>
      <c r="M4" s="14"/>
      <c r="N4" s="10"/>
    </row>
    <row r="5" spans="1:14" ht="23.25" x14ac:dyDescent="0.25">
      <c r="E5" s="29"/>
      <c r="F5" s="14"/>
      <c r="G5" s="15"/>
      <c r="H5" s="15"/>
      <c r="I5" s="14"/>
      <c r="J5" s="14"/>
      <c r="K5" s="14"/>
      <c r="L5" s="14"/>
      <c r="M5" s="14"/>
      <c r="N5" s="10"/>
    </row>
    <row r="6" spans="1:14" s="13" customFormat="1" ht="61.5" x14ac:dyDescent="0.25">
      <c r="A6" s="16" t="s">
        <v>37</v>
      </c>
      <c r="B6" s="17" t="s">
        <v>2</v>
      </c>
      <c r="C6" s="18" t="s">
        <v>0</v>
      </c>
      <c r="D6" s="19" t="s">
        <v>3</v>
      </c>
      <c r="E6" s="20" t="s">
        <v>18</v>
      </c>
      <c r="F6" s="21" t="s">
        <v>15</v>
      </c>
      <c r="G6" s="21" t="s">
        <v>1</v>
      </c>
      <c r="H6" s="22" t="s">
        <v>28</v>
      </c>
      <c r="I6" s="21" t="s">
        <v>29</v>
      </c>
      <c r="J6" s="21" t="s">
        <v>53</v>
      </c>
      <c r="K6" s="21" t="s">
        <v>54</v>
      </c>
      <c r="L6" s="21" t="s">
        <v>34</v>
      </c>
      <c r="M6" s="21" t="s">
        <v>30</v>
      </c>
      <c r="N6" s="23" t="s">
        <v>31</v>
      </c>
    </row>
    <row r="7" spans="1:14" ht="30" x14ac:dyDescent="0.25">
      <c r="A7" s="6">
        <v>1</v>
      </c>
      <c r="B7" s="3" t="s">
        <v>55</v>
      </c>
      <c r="C7" s="7" t="s">
        <v>17</v>
      </c>
      <c r="D7" s="3" t="s">
        <v>64</v>
      </c>
      <c r="E7" s="29" t="s">
        <v>56</v>
      </c>
      <c r="F7" s="30">
        <v>1</v>
      </c>
      <c r="G7" s="30">
        <v>2400</v>
      </c>
      <c r="H7" s="30">
        <f t="shared" ref="H7:H10" si="1">F7*G7</f>
        <v>2400</v>
      </c>
      <c r="I7" s="30">
        <v>2400</v>
      </c>
      <c r="J7" s="30">
        <v>0</v>
      </c>
      <c r="K7" s="30">
        <v>400</v>
      </c>
      <c r="L7" s="30">
        <v>2000</v>
      </c>
      <c r="M7" s="30">
        <v>0</v>
      </c>
      <c r="N7" s="9">
        <f>H7-J7-K7-L7-M7</f>
        <v>0</v>
      </c>
    </row>
    <row r="8" spans="1:14" x14ac:dyDescent="0.25">
      <c r="A8" s="28">
        <v>2</v>
      </c>
      <c r="B8" s="3" t="s">
        <v>21</v>
      </c>
      <c r="C8" s="7" t="s">
        <v>67</v>
      </c>
      <c r="D8" s="3" t="s">
        <v>66</v>
      </c>
      <c r="E8" s="29" t="s">
        <v>57</v>
      </c>
      <c r="F8" s="30">
        <v>0</v>
      </c>
      <c r="G8" s="30">
        <v>500</v>
      </c>
      <c r="H8" s="30">
        <f t="shared" si="1"/>
        <v>0</v>
      </c>
      <c r="N8" s="9">
        <f t="shared" ref="N8:N9" si="2">H8-J8-K8-L8-M8</f>
        <v>0</v>
      </c>
    </row>
    <row r="9" spans="1:14" x14ac:dyDescent="0.25">
      <c r="A9" s="28">
        <v>4</v>
      </c>
      <c r="B9" s="3" t="s">
        <v>20</v>
      </c>
      <c r="E9" s="29" t="s">
        <v>58</v>
      </c>
      <c r="F9" s="30">
        <v>0</v>
      </c>
      <c r="G9" s="30">
        <v>17</v>
      </c>
      <c r="H9" s="30">
        <f t="shared" si="1"/>
        <v>0</v>
      </c>
      <c r="N9" s="9">
        <f t="shared" si="2"/>
        <v>0</v>
      </c>
    </row>
    <row r="10" spans="1:14" x14ac:dyDescent="0.25">
      <c r="A10" s="63">
        <v>5</v>
      </c>
      <c r="B10" s="3" t="s">
        <v>21</v>
      </c>
      <c r="E10" s="29" t="s">
        <v>59</v>
      </c>
      <c r="F10" s="30">
        <v>0</v>
      </c>
      <c r="G10" s="30">
        <v>1000</v>
      </c>
      <c r="H10" s="30">
        <f t="shared" si="1"/>
        <v>0</v>
      </c>
      <c r="N10" s="9">
        <f>H10-J10-K10-L10-M10</f>
        <v>0</v>
      </c>
    </row>
    <row r="11" spans="1:14" x14ac:dyDescent="0.25">
      <c r="A11" s="63"/>
      <c r="E11" s="29"/>
      <c r="N11" s="9"/>
    </row>
    <row r="12" spans="1:14" ht="39.6" customHeight="1" x14ac:dyDescent="0.25">
      <c r="A12" s="63"/>
      <c r="E12" s="29"/>
      <c r="N12" s="9"/>
    </row>
    <row r="13" spans="1:14" x14ac:dyDescent="0.25">
      <c r="A13" s="63"/>
      <c r="E13" s="29"/>
      <c r="N13" s="9"/>
    </row>
    <row r="14" spans="1:14" x14ac:dyDescent="0.25">
      <c r="A14" s="63"/>
      <c r="E14" s="29"/>
      <c r="N14" s="9"/>
    </row>
    <row r="15" spans="1:14" s="8" customFormat="1" x14ac:dyDescent="0.25">
      <c r="A15" s="6"/>
      <c r="B15" s="3"/>
      <c r="C15" s="7"/>
      <c r="D15" s="3"/>
      <c r="E15" s="31"/>
      <c r="F15" s="30"/>
      <c r="G15" s="30"/>
      <c r="H15" s="30"/>
      <c r="I15" s="30"/>
      <c r="J15" s="30"/>
      <c r="K15" s="30"/>
      <c r="L15" s="30"/>
      <c r="M15" s="30"/>
      <c r="N15" s="32"/>
    </row>
  </sheetData>
  <conditionalFormatting sqref="N1:N5 N16:N1048576 N7:N14">
    <cfRule type="cellIs" dxfId="18" priority="3" operator="notEqual">
      <formula>0</formula>
    </cfRule>
  </conditionalFormatting>
  <conditionalFormatting sqref="N6">
    <cfRule type="cellIs" dxfId="17" priority="2" operator="notEqual">
      <formula>0</formula>
    </cfRule>
  </conditionalFormatting>
  <conditionalFormatting sqref="L2">
    <cfRule type="cellIs" dxfId="16" priority="1" operator="greaterThanOrEqual">
      <formula>80.01</formula>
    </cfRule>
  </conditionalFormatting>
  <dataValidations count="4"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I7:I14 L6:M1048576"/>
    <dataValidation allowBlank="1" sqref="N6 G2:H3"/>
    <dataValidation operator="lessThanOrEqual" allowBlank="1" showInputMessage="1" showErrorMessage="1" sqref="H4:H1048576"/>
    <dataValidation type="decimal" operator="lessThanOrEqual" allowBlank="1" showInputMessage="1" showErrorMessage="1" sqref="G6:G1048576">
      <formula1>45000</formula1>
    </dataValidation>
  </dataValidation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headerFooter>
    <oddHeader>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cheltuieli'!$C$1:$C$7</xm:f>
          </x14:formula1>
          <xm:sqref>B1:B1048576</xm:sqref>
        </x14:dataValidation>
        <x14:dataValidation type="list" allowBlank="1" showInputMessage="1" showErrorMessage="1" promptTitle="OBLIGATORIU!" prompt="Selecati o subcategorie daca ati selectat categorie de chetuiala urmata de (*) in coloana alaturata (din stanga). _x000a_">
          <x14:formula1>
            <xm:f>'Categorii cheltuieli'!$B$2:$B$7</xm:f>
          </x14:formula1>
          <xm:sqref>D1:D1048576</xm:sqref>
        </x14:dataValidation>
        <x14:dataValidation type="list" allowBlank="1" showInputMessage="1" showErrorMessage="1" error="NU a fost selectata o categorie de cheltuala" promptTitle="OBLIGATORIU!" prompt="Selectati o categorie de cheltuiala!">
          <x14:formula1>
            <xm:f>'Categorii cheltuieli'!$A$2:$A$4</xm:f>
          </x14:formula1>
          <xm:sqref>C1:C1048576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190" zoomScaleNormal="190" workbookViewId="0">
      <selection activeCell="E3" sqref="E3"/>
    </sheetView>
  </sheetViews>
  <sheetFormatPr defaultRowHeight="15" x14ac:dyDescent="0.25"/>
  <cols>
    <col min="1" max="1" width="28.140625" customWidth="1"/>
    <col min="2" max="2" width="26.140625" customWidth="1"/>
    <col min="3" max="3" width="11.28515625" hidden="1" customWidth="1"/>
  </cols>
  <sheetData>
    <row r="1" spans="1:7" x14ac:dyDescent="0.25">
      <c r="A1" s="2" t="s">
        <v>16</v>
      </c>
      <c r="B1" s="2" t="s">
        <v>44</v>
      </c>
      <c r="C1" t="s">
        <v>19</v>
      </c>
    </row>
    <row r="2" spans="1:7" x14ac:dyDescent="0.25">
      <c r="A2" s="4" t="s">
        <v>17</v>
      </c>
      <c r="B2" s="98" t="s">
        <v>72</v>
      </c>
      <c r="C2" t="s">
        <v>20</v>
      </c>
    </row>
    <row r="3" spans="1:7" x14ac:dyDescent="0.25">
      <c r="A3" s="97" t="s">
        <v>67</v>
      </c>
      <c r="B3" s="98" t="s">
        <v>71</v>
      </c>
    </row>
    <row r="4" spans="1:7" x14ac:dyDescent="0.25">
      <c r="A4" s="5" t="s">
        <v>68</v>
      </c>
      <c r="B4" s="96" t="s">
        <v>65</v>
      </c>
      <c r="C4" t="s">
        <v>21</v>
      </c>
    </row>
    <row r="5" spans="1:7" ht="15.75" x14ac:dyDescent="0.25">
      <c r="B5" s="96" t="s">
        <v>66</v>
      </c>
      <c r="C5" t="s">
        <v>22</v>
      </c>
      <c r="F5" s="93"/>
      <c r="G5" s="94"/>
    </row>
    <row r="6" spans="1:7" ht="15.75" x14ac:dyDescent="0.25">
      <c r="B6" s="95" t="s">
        <v>69</v>
      </c>
      <c r="C6" t="s">
        <v>23</v>
      </c>
      <c r="F6" s="93"/>
      <c r="G6" s="94"/>
    </row>
    <row r="7" spans="1:7" ht="30" x14ac:dyDescent="0.25">
      <c r="A7" s="1"/>
      <c r="B7" s="5" t="s">
        <v>70</v>
      </c>
      <c r="C7" t="s">
        <v>24</v>
      </c>
      <c r="G7" s="9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E5"/>
    </sheetView>
  </sheetViews>
  <sheetFormatPr defaultRowHeight="15" x14ac:dyDescent="0.25"/>
  <cols>
    <col min="4" max="8" width="33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Anexa 1.2.a - Buget</vt:lpstr>
      <vt:lpstr>Anexa 1.2.b - Indicatori</vt:lpstr>
      <vt:lpstr>Buget DEMO &amp; Instructiuni</vt:lpstr>
      <vt:lpstr>Categorii cheltuieli</vt:lpstr>
      <vt:lpstr>Sheet1</vt:lpstr>
      <vt:lpstr>'Anexa 1.2.a - Buget'!Print_Titles</vt:lpstr>
      <vt:lpstr>'Buget DEMO &amp; Instructiuni'!Print_Titles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2018-03-05T14:14:31Z</cp:lastPrinted>
  <dcterms:created xsi:type="dcterms:W3CDTF">2016-09-16T07:55:59Z</dcterms:created>
  <dcterms:modified xsi:type="dcterms:W3CDTF">2019-04-11T07:39:51Z</dcterms:modified>
</cp:coreProperties>
</file>