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0\Sport de performanta - Aprobat\"/>
    </mc:Choice>
  </mc:AlternateContent>
  <xr:revisionPtr revIDLastSave="0" documentId="13_ncr:1_{771C41FA-23D8-4427-80AB-FFF7C64A041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nexa 1.2 - BUGETUL" sheetId="1" r:id="rId1"/>
    <sheet name="Centralizator cheltuieli" sheetId="7" r:id="rId2"/>
    <sheet name="BUGET DEMO &amp; Instructiuni 2020" sheetId="6" r:id="rId3"/>
    <sheet name="Tipuri de cheltuieli ELIGIBILE" sheetId="2" r:id="rId4"/>
  </sheets>
  <definedNames>
    <definedName name="_xlnm.Print_Titles" localSheetId="0">'Anexa 1.2 - BUGETUL'!$6:$6</definedName>
    <definedName name="_xlnm.Print_Titles" localSheetId="2">'BUGET DEMO &amp; Instructiuni 2020'!$6:$6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M29" i="1" s="1"/>
  <c r="H30" i="1"/>
  <c r="M28" i="1"/>
  <c r="M30" i="1"/>
  <c r="G16" i="7"/>
  <c r="G14" i="7" l="1"/>
  <c r="G15" i="7"/>
  <c r="G13" i="7"/>
  <c r="H18" i="6" l="1"/>
  <c r="H19" i="6"/>
  <c r="M19" i="6" s="1"/>
  <c r="H20" i="6"/>
  <c r="M14" i="1" l="1"/>
  <c r="M15" i="1"/>
  <c r="M16" i="1"/>
  <c r="M18" i="1"/>
  <c r="M19" i="1"/>
  <c r="M21" i="1"/>
  <c r="M22" i="1"/>
  <c r="M23" i="1"/>
  <c r="M24" i="1"/>
  <c r="M25" i="1"/>
  <c r="H7" i="1"/>
  <c r="M17" i="1"/>
  <c r="G8" i="7" l="1"/>
  <c r="G9" i="7"/>
  <c r="G10" i="7"/>
  <c r="G11" i="7"/>
  <c r="G12" i="7"/>
  <c r="G7" i="7"/>
  <c r="G18" i="7" l="1"/>
  <c r="M20" i="6"/>
  <c r="M18" i="6"/>
  <c r="H17" i="6"/>
  <c r="M17" i="6" s="1"/>
  <c r="H16" i="6"/>
  <c r="M16" i="6" s="1"/>
  <c r="H15" i="6"/>
  <c r="M15" i="6" s="1"/>
  <c r="H14" i="6"/>
  <c r="M14" i="6" s="1"/>
  <c r="H13" i="6"/>
  <c r="M13" i="6" s="1"/>
  <c r="H12" i="6"/>
  <c r="M12" i="6" s="1"/>
  <c r="H11" i="6"/>
  <c r="M11" i="6" s="1"/>
  <c r="H10" i="6"/>
  <c r="M10" i="6" s="1"/>
  <c r="H9" i="6"/>
  <c r="M9" i="6" s="1"/>
  <c r="H8" i="6"/>
  <c r="M8" i="6" s="1"/>
  <c r="H7" i="6"/>
  <c r="L2" i="6"/>
  <c r="K2" i="6"/>
  <c r="J2" i="6"/>
  <c r="H4" i="6" s="1"/>
  <c r="J4" i="6" s="1"/>
  <c r="K4" i="6" s="1"/>
  <c r="I2" i="6"/>
  <c r="H2" i="6" l="1"/>
  <c r="M7" i="6"/>
  <c r="J3" i="6"/>
  <c r="K3" i="6" s="1"/>
  <c r="M27" i="1"/>
  <c r="M26" i="1"/>
  <c r="M20" i="1" l="1"/>
  <c r="M7" i="1" l="1"/>
  <c r="M13" i="1" l="1"/>
  <c r="M12" i="1"/>
  <c r="M11" i="1"/>
  <c r="M10" i="1"/>
  <c r="M9" i="1"/>
  <c r="M8" i="1"/>
  <c r="I2" i="1" l="1"/>
  <c r="H2" i="1" l="1"/>
  <c r="J2" i="1" l="1"/>
  <c r="K2" i="1"/>
  <c r="L2" i="1"/>
  <c r="J3" i="1" l="1"/>
  <c r="K3" i="1" s="1"/>
  <c r="H4" i="1"/>
  <c r="J4" i="1" l="1"/>
  <c r="K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<sst xmlns="http://schemas.openxmlformats.org/spreadsheetml/2006/main" count="144" uniqueCount="75">
  <si>
    <t>Categorie de cheltuieli</t>
  </si>
  <si>
    <t>Acţiunea/ activitatea:</t>
  </si>
  <si>
    <t>2.cazare</t>
  </si>
  <si>
    <t>Nr. UM</t>
  </si>
  <si>
    <t>Total (lei):</t>
  </si>
  <si>
    <t>nr. categ</t>
  </si>
  <si>
    <t>Valoarea UM - lei</t>
  </si>
  <si>
    <t>Unitatea de măsură - UM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</si>
  <si>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</si>
  <si>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1.transport</t>
  </si>
  <si>
    <t>3.masa</t>
  </si>
  <si>
    <t>serviciu</t>
  </si>
  <si>
    <t>litri</t>
  </si>
  <si>
    <t>pers</t>
  </si>
  <si>
    <t>T</t>
  </si>
  <si>
    <t>A</t>
  </si>
  <si>
    <t>B</t>
  </si>
  <si>
    <t>C</t>
  </si>
  <si>
    <t>D</t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</si>
  <si>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</si>
  <si>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5.materiale si echipament sportiv</t>
  </si>
  <si>
    <t>4.inchirieri baze sportive</t>
  </si>
  <si>
    <t>7.asigurari accidente</t>
  </si>
  <si>
    <r>
      <t xml:space="preserve">TOTAL (TVA  inclus)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</si>
  <si>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t xml:space="preserve">Categorii CHELTUIELI </t>
  </si>
  <si>
    <t>OBS</t>
  </si>
  <si>
    <r>
      <t>Verificare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(T-B-C-D) = 0</t>
    </r>
  </si>
  <si>
    <t>PUNCTAJ Ponderi eligibile (%):</t>
  </si>
  <si>
    <t>CONTRACT Total &amp; (%) eligibile:</t>
  </si>
  <si>
    <t>A 1</t>
  </si>
  <si>
    <t>A 2</t>
  </si>
  <si>
    <t>A 3</t>
  </si>
  <si>
    <t>A 4</t>
  </si>
  <si>
    <t>A 5</t>
  </si>
  <si>
    <t>A 6</t>
  </si>
  <si>
    <t>A 7</t>
  </si>
  <si>
    <t>A 8</t>
  </si>
  <si>
    <t>6.cheltuieli de promovare a acţiunilor sportive în mediul online, pentru materiale publicitare și pentru pavoazare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</si>
  <si>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</si>
  <si>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</si>
  <si>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</si>
  <si>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</si>
  <si>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</si>
  <si>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</si>
  <si>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</si>
  <si>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</si>
  <si>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</si>
  <si>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</si>
  <si>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</si>
  <si>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</si>
  <si>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Detaliere cheltuiala</t>
  </si>
  <si>
    <t>contract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</si>
  <si>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 inclus)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</si>
  <si>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structurii sportive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</si>
  <si>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</t>
    </r>
  </si>
  <si>
    <t>buc</t>
  </si>
  <si>
    <t>auto personal</t>
  </si>
  <si>
    <t>bilet tren/ avion</t>
  </si>
  <si>
    <t>2 camere*5 nopti</t>
  </si>
  <si>
    <t>nopti</t>
  </si>
  <si>
    <t>masa cantonament ....</t>
  </si>
  <si>
    <t>echipament/ mingi</t>
  </si>
  <si>
    <t>banner</t>
  </si>
  <si>
    <t>polita</t>
  </si>
  <si>
    <t>promovare online</t>
  </si>
  <si>
    <t>arbitru 1</t>
  </si>
  <si>
    <t>8.premii sportivi</t>
  </si>
  <si>
    <t>9.plata arbitri</t>
  </si>
  <si>
    <t>premiul I</t>
  </si>
  <si>
    <t>premiu in natura</t>
  </si>
  <si>
    <t>Categorii cheltuieli</t>
  </si>
  <si>
    <t>Finantare nerambursabila</t>
  </si>
  <si>
    <t>Total</t>
  </si>
  <si>
    <t>10.taxe</t>
  </si>
  <si>
    <t>taxa legitimare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</si>
</sst>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u/>
      <sz val="12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u/>
      <sz val="11"/>
      <color theme="1"/>
      <name val="Times New Roman"/>
      <family val="1"/>
    </font>
    <font>
      <b/>
      <i/>
      <u/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"/>
      <name val="Times New Roman"/>
    </font>
    <font>
      <sz val="11"/>
      <color theme="1"/>
      <name val="Times New Roman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4" fontId="17" fillId="2" borderId="0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4" fontId="17" fillId="0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" fontId="9" fillId="2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center" wrapText="1"/>
    </xf>
    <xf numFmtId="4" fontId="24" fillId="0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 vertical="center"/>
    </xf>
    <xf numFmtId="4" fontId="25" fillId="0" borderId="0" xfId="0" applyNumberFormat="1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9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9F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62" y="17927"/>
          <a:ext cx="3980332" cy="905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339AD5-7178-410E-BAD4-C04853F05D80}"/>
            </a:ext>
          </a:extLst>
        </xdr:cNvPr>
        <xdr:cNvSpPr txBox="1"/>
      </xdr:nvSpPr>
      <xdr:spPr>
        <a:xfrm>
          <a:off x="8962" y="17927"/>
          <a:ext cx="3913097" cy="928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2</xdr:col>
      <xdr:colOff>1143000</xdr:colOff>
      <xdr:row>23</xdr:row>
      <xdr:rowOff>0</xdr:rowOff>
    </xdr:from>
    <xdr:to>
      <xdr:col>14</xdr:col>
      <xdr:colOff>32367</xdr:colOff>
      <xdr:row>31</xdr:row>
      <xdr:rowOff>8005</xdr:rowOff>
    </xdr:to>
    <xdr:sp macro="" textlink="">
      <xdr:nvSpPr>
        <xdr:cNvPr id="4" name="Line Callout 2 (Border and Accent Bar) 2">
          <a:extLst>
            <a:ext uri="{FF2B5EF4-FFF2-40B4-BE49-F238E27FC236}">
              <a16:creationId xmlns:a16="http://schemas.microsoft.com/office/drawing/2014/main" id="{E1DA6EE0-8ADA-4A50-84E7-841FFBBFEDDF}"/>
            </a:ext>
          </a:extLst>
        </xdr:cNvPr>
        <xdr:cNvSpPr/>
      </xdr:nvSpPr>
      <xdr:spPr>
        <a:xfrm>
          <a:off x="2360543" y="8133522"/>
          <a:ext cx="9623628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42143"/>
            <a:gd name="adj6" fmla="val -16700"/>
          </a:avLst>
        </a:prstGeom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182218</xdr:rowOff>
    </xdr:from>
    <xdr:to>
      <xdr:col>14</xdr:col>
      <xdr:colOff>579014</xdr:colOff>
      <xdr:row>65</xdr:row>
      <xdr:rowOff>90778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D04E2CE-5F38-4E22-B2F5-3DAF05AA6EEC}"/>
            </a:ext>
          </a:extLst>
        </xdr:cNvPr>
        <xdr:cNvSpPr txBox="1"/>
      </xdr:nvSpPr>
      <xdr:spPr>
        <a:xfrm>
          <a:off x="0" y="9839740"/>
          <a:ext cx="12530818" cy="6385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L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alege unul din campurile predefinite;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2.3.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coloana 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Informatii privind cheltuiala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 ofera explicatii suplimentare (minimale)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privind cheltuiala programata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Valoare T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otal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Eligibila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(TVA inclus)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finantare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propie a 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structurii sportive</a:t>
          </a:r>
          <a:endParaRPr lang="en-US" sz="1200" i="1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400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90%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 prevăzute în buget vor include informații detaliate 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sport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tabelului.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iv) 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30" totalsRowShown="0" headerRowDxfId="39" dataDxfId="37" headerRowBorderDxfId="38" tableBorderDxfId="36">
  <tableColumns count="13">
    <tableColumn id="1" xr3:uid="{00000000-0010-0000-0000-000001000000}" name="Nr. crt. (linia de buget)" dataDxfId="35"/>
    <tableColumn id="2" xr3:uid="{00000000-0010-0000-0000-000002000000}" name="Acţiunea/ activitatea:" dataDxfId="34"/>
    <tableColumn id="3" xr3:uid="{00000000-0010-0000-0000-000003000000}" name="Categorie de cheltuieli" dataDxfId="33"/>
    <tableColumn id="4" xr3:uid="{00000000-0010-0000-0000-000004000000}" name="Detaliere cheltuiala" dataDxfId="32"/>
    <tableColumn id="5" xr3:uid="{00000000-0010-0000-0000-000005000000}" name="Unitatea de măsură - UM" dataDxfId="31"/>
    <tableColumn id="6" xr3:uid="{00000000-0010-0000-0000-000006000000}" name="Nr. UM" dataDxfId="30"/>
    <tableColumn id="7" xr3:uid="{00000000-0010-0000-0000-000007000000}" name="Valoarea UM - lei" dataDxfId="29"/>
    <tableColumn id="8" xr3:uid="{00000000-0010-0000-0000-000008000000}" name="TOTAL (TVA  inclus) lei (T):" dataDxfId="28">
      <calculatedColumnFormula>Table1[[#This Row],[Nr. UM]]*Table1[[#This Row],[Valoarea UM - lei]]</calculatedColumnFormula>
    </tableColumn>
    <tableColumn id="9" xr3:uid="{00000000-0010-0000-0000-000009000000}" name="ELIGIBILE - A. Valoare totala (TVA  inclus)" dataDxfId="27"/>
    <tableColumn id="10" xr3:uid="{00000000-0010-0000-0000-00000A000000}" name="ELIGIBILE - B. Cofinanţare proprie a structurii sportive" dataDxfId="26"/>
    <tableColumn id="11" xr3:uid="{00000000-0010-0000-0000-00000B000000}" name="ELIGIBILE - C. Finanţare nerambursabilă solicitată" dataDxfId="25"/>
    <tableColumn id="12" xr3:uid="{00000000-0010-0000-0000-00000C000000}" name="NEELIGIBILE - D. Cheltuieli neeligibile - lei" dataDxfId="24"/>
    <tableColumn id="13" xr3:uid="{00000000-0010-0000-0000-00000D000000}" name="Verificare (T-B-C-D) = 0" dataDxfId="23">
      <calculatedColumnFormula>H7-J7-K7-L7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6:M20" totalsRowShown="0" headerRowDxfId="22" dataDxfId="20" headerRowBorderDxfId="21" tableBorderDxfId="19">
  <tableColumns count="13">
    <tableColumn id="1" xr3:uid="{00000000-0010-0000-0100-000001000000}" name="Nr. crt. (linia de buget)" dataDxfId="18"/>
    <tableColumn id="2" xr3:uid="{00000000-0010-0000-0100-000002000000}" name="Acţiunea/ activitatea:" dataDxfId="17"/>
    <tableColumn id="3" xr3:uid="{00000000-0010-0000-0100-000003000000}" name="Categorie de cheltuieli" dataDxfId="16"/>
    <tableColumn id="4" xr3:uid="{00000000-0010-0000-0100-000004000000}" name="Detaliere cheltuiala" dataDxfId="15"/>
    <tableColumn id="5" xr3:uid="{00000000-0010-0000-0100-000005000000}" name="Unitatea de măsură - UM" dataDxfId="14"/>
    <tableColumn id="6" xr3:uid="{00000000-0010-0000-0100-000006000000}" name="Nr. UM" dataDxfId="13"/>
    <tableColumn id="7" xr3:uid="{00000000-0010-0000-0100-000007000000}" name="Valoarea UM - lei" dataDxfId="12"/>
    <tableColumn id="8" xr3:uid="{00000000-0010-0000-0100-000008000000}" name="TOTAL (TVA  inclus) lei (T):" dataDxfId="11">
      <calculatedColumnFormula>Table14[[#This Row],[Nr. UM]]*Table14[[#This Row],[Valoarea UM - lei]]</calculatedColumnFormula>
    </tableColumn>
    <tableColumn id="9" xr3:uid="{00000000-0010-0000-0100-000009000000}" name="ELIGIBILE - A. Valoare totala (TVA  inclus)" dataDxfId="10"/>
    <tableColumn id="10" xr3:uid="{00000000-0010-0000-0100-00000A000000}" name="ELIGIBILE - B. Cofinanţare proprie a structurii sportive" dataDxfId="9"/>
    <tableColumn id="11" xr3:uid="{00000000-0010-0000-0100-00000B000000}" name="ELIGIBILE - C. Finanţare nerambursabilă solicitată" dataDxfId="8"/>
    <tableColumn id="12" xr3:uid="{00000000-0010-0000-0100-00000C000000}" name="NEELIGIBILE - D. Cheltuieli neeligibile - lei" dataDxfId="7"/>
    <tableColumn id="13" xr3:uid="{00000000-0010-0000-0100-00000D000000}" name="Verificare (T-B-C-D) = 0" dataDxfId="6">
      <calculatedColumnFormula>H7-J7-K7-L7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opLeftCell="A6" zoomScale="115" zoomScaleNormal="115" workbookViewId="0">
      <selection activeCell="Q19" sqref="Q19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19" customWidth="1"/>
    <col min="6" max="6" width="7.140625" style="19" customWidth="1"/>
    <col min="7" max="7" width="12.7109375" style="19" customWidth="1"/>
    <col min="8" max="8" width="13.5703125" style="19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SUM(H7:H372)</f>
        <v>0</v>
      </c>
      <c r="I2" s="13">
        <f>SUM(I7:I372)</f>
        <v>0</v>
      </c>
      <c r="J2" s="13">
        <f>SUM(J7:J372)</f>
        <v>0</v>
      </c>
      <c r="K2" s="13">
        <f>SUM(K7:K372)</f>
        <v>0</v>
      </c>
      <c r="L2" s="14">
        <f>SUM(L7:L372)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8" t="s">
        <v>27</v>
      </c>
      <c r="H3" s="48"/>
      <c r="I3" s="49">
        <v>100</v>
      </c>
      <c r="J3" s="49" t="e">
        <f>J2*100/K2</f>
        <v>#DIV/0!</v>
      </c>
      <c r="K3" s="49" t="e">
        <f>I3-J3</f>
        <v>#DIV/0!</v>
      </c>
      <c r="L3" s="50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3"/>
      <c r="G4" s="52" t="s">
        <v>28</v>
      </c>
      <c r="H4" s="53">
        <f>J2+K2</f>
        <v>0</v>
      </c>
      <c r="I4" s="53">
        <v>100</v>
      </c>
      <c r="J4" s="53" t="e">
        <f>J2*100/H4</f>
        <v>#DIV/0!</v>
      </c>
      <c r="K4" s="53" t="e">
        <f>I4-J4</f>
        <v>#DIV/0!</v>
      </c>
      <c r="L4" s="51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50</v>
      </c>
      <c r="E6" s="29" t="s">
        <v>7</v>
      </c>
      <c r="F6" s="29" t="s">
        <v>3</v>
      </c>
      <c r="G6" s="29" t="s">
        <v>6</v>
      </c>
      <c r="H6" s="29" t="s">
        <v>23</v>
      </c>
      <c r="I6" s="30" t="s">
        <v>52</v>
      </c>
      <c r="J6" s="29" t="s">
        <v>53</v>
      </c>
      <c r="K6" s="30" t="s">
        <v>54</v>
      </c>
      <c r="L6" s="30" t="s">
        <v>19</v>
      </c>
      <c r="M6" s="40" t="s">
        <v>26</v>
      </c>
    </row>
    <row r="7" spans="1:13" x14ac:dyDescent="0.25">
      <c r="A7" s="23">
        <v>1</v>
      </c>
      <c r="C7" s="16"/>
      <c r="D7" s="16"/>
      <c r="E7" s="17"/>
      <c r="F7" s="17"/>
      <c r="G7" s="17"/>
      <c r="H7" s="17">
        <f>Table1[[#This Row],[Nr. UM]]*Table1[[#This Row],[Valoarea UM - lei]]</f>
        <v>0</v>
      </c>
      <c r="I7" s="31"/>
      <c r="J7" s="32"/>
      <c r="K7" s="32"/>
      <c r="L7" s="32"/>
      <c r="M7" s="39">
        <f>H7-J7-K7-L7</f>
        <v>0</v>
      </c>
    </row>
    <row r="8" spans="1:13" x14ac:dyDescent="0.25">
      <c r="A8" s="44">
        <v>2</v>
      </c>
      <c r="B8" s="41"/>
      <c r="C8" s="45"/>
      <c r="F8" s="17"/>
      <c r="G8" s="17"/>
      <c r="H8" s="17">
        <f>Table1[[#This Row],[Nr. UM]]*Table1[[#This Row],[Valoarea UM - lei]]</f>
        <v>0</v>
      </c>
      <c r="I8" s="31"/>
      <c r="J8" s="32"/>
      <c r="K8" s="32"/>
      <c r="L8" s="32"/>
      <c r="M8" s="47">
        <f t="shared" ref="M8:M13" si="0">H8-J8-K8-L8</f>
        <v>0</v>
      </c>
    </row>
    <row r="9" spans="1:13" x14ac:dyDescent="0.25">
      <c r="A9" s="44">
        <v>3</v>
      </c>
      <c r="B9" s="41"/>
      <c r="C9" s="45"/>
      <c r="F9" s="17"/>
      <c r="G9" s="17"/>
      <c r="H9" s="17">
        <f>Table1[[#This Row],[Nr. UM]]*Table1[[#This Row],[Valoarea UM - lei]]</f>
        <v>0</v>
      </c>
      <c r="I9" s="31"/>
      <c r="J9" s="32"/>
      <c r="K9" s="32"/>
      <c r="L9" s="32"/>
      <c r="M9" s="47">
        <f t="shared" si="0"/>
        <v>0</v>
      </c>
    </row>
    <row r="10" spans="1:13" x14ac:dyDescent="0.25">
      <c r="A10" s="23">
        <v>4</v>
      </c>
      <c r="B10" s="41"/>
      <c r="C10" s="45"/>
      <c r="F10" s="17"/>
      <c r="G10" s="17"/>
      <c r="H10" s="17">
        <f>Table1[[#This Row],[Nr. UM]]*Table1[[#This Row],[Valoarea UM - lei]]</f>
        <v>0</v>
      </c>
      <c r="I10" s="31"/>
      <c r="J10" s="32"/>
      <c r="K10" s="32"/>
      <c r="L10" s="32"/>
      <c r="M10" s="47">
        <f t="shared" si="0"/>
        <v>0</v>
      </c>
    </row>
    <row r="11" spans="1:13" x14ac:dyDescent="0.25">
      <c r="A11" s="44">
        <v>5</v>
      </c>
      <c r="B11" s="41"/>
      <c r="C11" s="45"/>
      <c r="F11" s="17"/>
      <c r="G11" s="17"/>
      <c r="H11" s="17">
        <f>Table1[[#This Row],[Nr. UM]]*Table1[[#This Row],[Valoarea UM - lei]]</f>
        <v>0</v>
      </c>
      <c r="I11" s="31"/>
      <c r="J11" s="32"/>
      <c r="K11" s="32"/>
      <c r="L11" s="32"/>
      <c r="M11" s="47">
        <f t="shared" si="0"/>
        <v>0</v>
      </c>
    </row>
    <row r="12" spans="1:13" x14ac:dyDescent="0.25">
      <c r="A12" s="44">
        <v>6</v>
      </c>
      <c r="B12" s="41"/>
      <c r="C12" s="45"/>
      <c r="F12" s="46"/>
      <c r="G12" s="46"/>
      <c r="H12" s="17">
        <f>Table1[[#This Row],[Nr. UM]]*Table1[[#This Row],[Valoarea UM - lei]]</f>
        <v>0</v>
      </c>
      <c r="I12" s="42"/>
      <c r="J12" s="43"/>
      <c r="K12" s="43"/>
      <c r="L12" s="43"/>
      <c r="M12" s="47">
        <f t="shared" si="0"/>
        <v>0</v>
      </c>
    </row>
    <row r="13" spans="1:13" x14ac:dyDescent="0.25">
      <c r="A13" s="23">
        <v>7</v>
      </c>
      <c r="B13" s="41"/>
      <c r="C13" s="45"/>
      <c r="F13" s="46"/>
      <c r="G13" s="46"/>
      <c r="H13" s="17">
        <f>Table1[[#This Row],[Nr. UM]]*Table1[[#This Row],[Valoarea UM - lei]]</f>
        <v>0</v>
      </c>
      <c r="I13" s="42"/>
      <c r="J13" s="43"/>
      <c r="K13" s="43"/>
      <c r="L13" s="43"/>
      <c r="M13" s="47">
        <f t="shared" si="0"/>
        <v>0</v>
      </c>
    </row>
    <row r="14" spans="1:13" x14ac:dyDescent="0.25">
      <c r="A14" s="23">
        <v>8</v>
      </c>
      <c r="B14" s="57"/>
      <c r="C14" s="58"/>
      <c r="D14" s="58"/>
      <c r="E14" s="59"/>
      <c r="F14" s="59"/>
      <c r="G14" s="59"/>
      <c r="H14" s="17">
        <f>Table1[[#This Row],[Nr. UM]]*Table1[[#This Row],[Valoarea UM - lei]]</f>
        <v>0</v>
      </c>
      <c r="I14" s="61"/>
      <c r="J14" s="62"/>
      <c r="K14" s="62"/>
      <c r="L14" s="62"/>
      <c r="M14" s="63">
        <f t="shared" ref="M14:M19" si="1">H14-J14-K14-L14</f>
        <v>0</v>
      </c>
    </row>
    <row r="15" spans="1:13" x14ac:dyDescent="0.25">
      <c r="A15" s="44">
        <v>9</v>
      </c>
      <c r="B15" s="57"/>
      <c r="C15" s="58"/>
      <c r="D15" s="58"/>
      <c r="E15" s="59"/>
      <c r="F15" s="59"/>
      <c r="G15" s="59"/>
      <c r="H15" s="17">
        <f>Table1[[#This Row],[Nr. UM]]*Table1[[#This Row],[Valoarea UM - lei]]</f>
        <v>0</v>
      </c>
      <c r="I15" s="61"/>
      <c r="J15" s="62"/>
      <c r="K15" s="62"/>
      <c r="L15" s="62"/>
      <c r="M15" s="63">
        <f t="shared" si="1"/>
        <v>0</v>
      </c>
    </row>
    <row r="16" spans="1:13" x14ac:dyDescent="0.25">
      <c r="A16" s="44">
        <v>10</v>
      </c>
      <c r="B16" s="57"/>
      <c r="C16" s="58"/>
      <c r="D16" s="58"/>
      <c r="E16" s="59"/>
      <c r="F16" s="59"/>
      <c r="G16" s="59"/>
      <c r="H16" s="17">
        <f>Table1[[#This Row],[Nr. UM]]*Table1[[#This Row],[Valoarea UM - lei]]</f>
        <v>0</v>
      </c>
      <c r="I16" s="61"/>
      <c r="J16" s="62"/>
      <c r="K16" s="62"/>
      <c r="L16" s="62"/>
      <c r="M16" s="63">
        <f t="shared" si="1"/>
        <v>0</v>
      </c>
    </row>
    <row r="17" spans="1:13" x14ac:dyDescent="0.25">
      <c r="A17" s="23">
        <v>11</v>
      </c>
      <c r="B17" s="57"/>
      <c r="C17" s="58"/>
      <c r="D17" s="58"/>
      <c r="E17" s="59"/>
      <c r="F17" s="59"/>
      <c r="G17" s="59"/>
      <c r="H17" s="17">
        <f>Table1[[#This Row],[Nr. UM]]*Table1[[#This Row],[Valoarea UM - lei]]</f>
        <v>0</v>
      </c>
      <c r="I17" s="61"/>
      <c r="J17" s="62"/>
      <c r="K17" s="62"/>
      <c r="L17" s="62"/>
      <c r="M17" s="63">
        <f t="shared" si="1"/>
        <v>0</v>
      </c>
    </row>
    <row r="18" spans="1:13" x14ac:dyDescent="0.25">
      <c r="A18" s="44">
        <v>12</v>
      </c>
      <c r="B18" s="57"/>
      <c r="C18" s="58"/>
      <c r="D18" s="58"/>
      <c r="E18" s="59"/>
      <c r="F18" s="59"/>
      <c r="G18" s="59"/>
      <c r="H18" s="17">
        <f>Table1[[#This Row],[Nr. UM]]*Table1[[#This Row],[Valoarea UM - lei]]</f>
        <v>0</v>
      </c>
      <c r="I18" s="61"/>
      <c r="J18" s="62"/>
      <c r="K18" s="62"/>
      <c r="L18" s="62"/>
      <c r="M18" s="63">
        <f t="shared" si="1"/>
        <v>0</v>
      </c>
    </row>
    <row r="19" spans="1:13" x14ac:dyDescent="0.25">
      <c r="A19" s="44">
        <v>13</v>
      </c>
      <c r="B19" s="57"/>
      <c r="C19" s="58"/>
      <c r="D19" s="58"/>
      <c r="E19" s="59"/>
      <c r="F19" s="59"/>
      <c r="G19" s="59"/>
      <c r="H19" s="17">
        <f>Table1[[#This Row],[Nr. UM]]*Table1[[#This Row],[Valoarea UM - lei]]</f>
        <v>0</v>
      </c>
      <c r="I19" s="61"/>
      <c r="J19" s="62"/>
      <c r="K19" s="62"/>
      <c r="L19" s="62"/>
      <c r="M19" s="63">
        <f t="shared" si="1"/>
        <v>0</v>
      </c>
    </row>
    <row r="20" spans="1:13" x14ac:dyDescent="0.25">
      <c r="A20" s="23">
        <v>14</v>
      </c>
      <c r="B20" s="41"/>
      <c r="C20" s="45"/>
      <c r="F20" s="46"/>
      <c r="G20" s="46"/>
      <c r="H20" s="17">
        <f>Table1[[#This Row],[Nr. UM]]*Table1[[#This Row],[Valoarea UM - lei]]</f>
        <v>0</v>
      </c>
      <c r="I20" s="42"/>
      <c r="J20" s="43"/>
      <c r="K20" s="43"/>
      <c r="L20" s="43"/>
      <c r="M20" s="47">
        <f>H20-J20-K20-L20</f>
        <v>0</v>
      </c>
    </row>
    <row r="21" spans="1:13" x14ac:dyDescent="0.25">
      <c r="A21" s="23">
        <v>15</v>
      </c>
      <c r="B21" s="57"/>
      <c r="C21" s="58"/>
      <c r="D21" s="58"/>
      <c r="E21" s="59"/>
      <c r="F21" s="59"/>
      <c r="G21" s="59"/>
      <c r="H21" s="17">
        <f>Table1[[#This Row],[Nr. UM]]*Table1[[#This Row],[Valoarea UM - lei]]</f>
        <v>0</v>
      </c>
      <c r="I21" s="61"/>
      <c r="J21" s="62"/>
      <c r="K21" s="62"/>
      <c r="L21" s="62"/>
      <c r="M21" s="63">
        <f t="shared" ref="M21:M25" si="2">H21-J21-K21-L21</f>
        <v>0</v>
      </c>
    </row>
    <row r="22" spans="1:13" x14ac:dyDescent="0.25">
      <c r="A22" s="44">
        <v>16</v>
      </c>
      <c r="B22" s="57"/>
      <c r="C22" s="58"/>
      <c r="D22" s="58"/>
      <c r="E22" s="59"/>
      <c r="F22" s="59"/>
      <c r="G22" s="59"/>
      <c r="H22" s="17">
        <f>Table1[[#This Row],[Nr. UM]]*Table1[[#This Row],[Valoarea UM - lei]]</f>
        <v>0</v>
      </c>
      <c r="I22" s="61"/>
      <c r="J22" s="62"/>
      <c r="K22" s="62"/>
      <c r="L22" s="62"/>
      <c r="M22" s="63">
        <f t="shared" si="2"/>
        <v>0</v>
      </c>
    </row>
    <row r="23" spans="1:13" x14ac:dyDescent="0.25">
      <c r="A23" s="44">
        <v>17</v>
      </c>
      <c r="B23" s="57"/>
      <c r="C23" s="58"/>
      <c r="D23" s="58"/>
      <c r="E23" s="59"/>
      <c r="F23" s="59"/>
      <c r="G23" s="59"/>
      <c r="H23" s="17">
        <f>Table1[[#This Row],[Nr. UM]]*Table1[[#This Row],[Valoarea UM - lei]]</f>
        <v>0</v>
      </c>
      <c r="I23" s="61"/>
      <c r="J23" s="62"/>
      <c r="K23" s="62"/>
      <c r="L23" s="62"/>
      <c r="M23" s="63">
        <f t="shared" si="2"/>
        <v>0</v>
      </c>
    </row>
    <row r="24" spans="1:13" x14ac:dyDescent="0.25">
      <c r="A24" s="23">
        <v>18</v>
      </c>
      <c r="B24" s="57"/>
      <c r="C24" s="58"/>
      <c r="D24" s="58"/>
      <c r="E24" s="59"/>
      <c r="F24" s="59"/>
      <c r="G24" s="59"/>
      <c r="H24" s="17">
        <f>Table1[[#This Row],[Nr. UM]]*Table1[[#This Row],[Valoarea UM - lei]]</f>
        <v>0</v>
      </c>
      <c r="I24" s="61"/>
      <c r="J24" s="62"/>
      <c r="K24" s="62"/>
      <c r="L24" s="62"/>
      <c r="M24" s="63">
        <f t="shared" si="2"/>
        <v>0</v>
      </c>
    </row>
    <row r="25" spans="1:13" x14ac:dyDescent="0.25">
      <c r="A25" s="44">
        <v>19</v>
      </c>
      <c r="B25" s="57"/>
      <c r="C25" s="58"/>
      <c r="D25" s="58"/>
      <c r="E25" s="59"/>
      <c r="F25" s="59"/>
      <c r="G25" s="59"/>
      <c r="H25" s="17">
        <f>Table1[[#This Row],[Nr. UM]]*Table1[[#This Row],[Valoarea UM - lei]]</f>
        <v>0</v>
      </c>
      <c r="I25" s="61"/>
      <c r="J25" s="62"/>
      <c r="K25" s="62"/>
      <c r="L25" s="62"/>
      <c r="M25" s="63">
        <f t="shared" si="2"/>
        <v>0</v>
      </c>
    </row>
    <row r="26" spans="1:13" x14ac:dyDescent="0.25">
      <c r="A26" s="44">
        <v>20</v>
      </c>
      <c r="B26" s="41"/>
      <c r="C26" s="45"/>
      <c r="F26" s="46"/>
      <c r="G26" s="46"/>
      <c r="H26" s="17">
        <f>Table1[[#This Row],[Nr. UM]]*Table1[[#This Row],[Valoarea UM - lei]]</f>
        <v>0</v>
      </c>
      <c r="I26" s="42"/>
      <c r="J26" s="43"/>
      <c r="K26" s="43"/>
      <c r="L26" s="43"/>
      <c r="M26" s="47">
        <f t="shared" ref="M26:M30" si="3">H26-J26-K26-L26</f>
        <v>0</v>
      </c>
    </row>
    <row r="27" spans="1:13" x14ac:dyDescent="0.25">
      <c r="A27" s="23">
        <v>21</v>
      </c>
      <c r="H27" s="17">
        <f>Table1[[#This Row],[Nr. UM]]*Table1[[#This Row],[Valoarea UM - lei]]</f>
        <v>0</v>
      </c>
      <c r="I27" s="31"/>
      <c r="J27" s="32"/>
      <c r="K27" s="32"/>
      <c r="L27" s="32"/>
      <c r="M27" s="55">
        <f>H27-J27-K27-L27</f>
        <v>0</v>
      </c>
    </row>
    <row r="28" spans="1:13" x14ac:dyDescent="0.25">
      <c r="A28" s="23">
        <v>22</v>
      </c>
      <c r="H28" s="17">
        <f>Table1[[#This Row],[Nr. UM]]*Table1[[#This Row],[Valoarea UM - lei]]</f>
        <v>0</v>
      </c>
      <c r="I28" s="31"/>
      <c r="J28" s="32"/>
      <c r="K28" s="32"/>
      <c r="L28" s="32"/>
      <c r="M28" s="55">
        <f>H28-J28-K28-L28</f>
        <v>0</v>
      </c>
    </row>
    <row r="29" spans="1:13" x14ac:dyDescent="0.25">
      <c r="A29" s="44">
        <v>23</v>
      </c>
      <c r="B29" s="57"/>
      <c r="C29" s="58"/>
      <c r="D29" s="58"/>
      <c r="E29" s="59"/>
      <c r="F29" s="59"/>
      <c r="G29" s="59"/>
      <c r="H29" s="17">
        <f>Table1[[#This Row],[Nr. UM]]*Table1[[#This Row],[Valoarea UM - lei]]</f>
        <v>0</v>
      </c>
      <c r="I29" s="61"/>
      <c r="J29" s="62"/>
      <c r="K29" s="62"/>
      <c r="L29" s="62"/>
      <c r="M29" s="63">
        <f>H29-J29-K29-L29</f>
        <v>0</v>
      </c>
    </row>
    <row r="30" spans="1:13" x14ac:dyDescent="0.25">
      <c r="A30" s="44">
        <v>24</v>
      </c>
      <c r="B30" s="41"/>
      <c r="C30" s="45"/>
      <c r="F30" s="46"/>
      <c r="G30" s="46"/>
      <c r="H30" s="17">
        <f>Table1[[#This Row],[Nr. UM]]*Table1[[#This Row],[Valoarea UM - lei]]</f>
        <v>0</v>
      </c>
      <c r="I30" s="42"/>
      <c r="J30" s="43"/>
      <c r="K30" s="43"/>
      <c r="L30" s="43"/>
      <c r="M30" s="47">
        <f t="shared" si="3"/>
        <v>0</v>
      </c>
    </row>
  </sheetData>
  <phoneticPr fontId="22" type="noConversion"/>
  <conditionalFormatting sqref="M1:M5 M7:M1048576">
    <cfRule type="cellIs" dxfId="5" priority="3" operator="notEqual">
      <formula>0</formula>
    </cfRule>
  </conditionalFormatting>
  <conditionalFormatting sqref="M6">
    <cfRule type="cellIs" dxfId="4" priority="2" operator="notEqual">
      <formula>0</formula>
    </cfRule>
  </conditionalFormatting>
  <conditionalFormatting sqref="J3">
    <cfRule type="cellIs" dxfId="3" priority="1" operator="between">
      <formula>0</formula>
      <formula>9.9999</formula>
    </cfRule>
  </conditionalFormatting>
  <dataValidations xWindow="480" yWindow="446" count="3">
    <dataValidation allowBlank="1" sqref="M6 L1:L1048576 G1:G34 G45:H1048576 H3:H34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30" xr:uid="{00000000-0002-0000-0000-000001000000}"/>
    <dataValidation allowBlank="1" showInputMessage="1" promptTitle="OBLIGATORIU" prompt="Oferiti informatiile relevante privind cheltuiala bugetata. Ex: componentele setului de echipamnte si preturi detaliate pe buc., distante in km intre localitati etc." sqref="D45:D1048576 D1:D34" xr:uid="{00000000-0002-0000-0000-000002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fitToHeight="0" orientation="landscape" r:id="rId1"/>
  <headerFooter>
    <oddHeader>&amp;C&amp;"-,Bold"Anexa 1.2 Bugetul acţiunii, activităţii din cadrul proiectului</oddHeader>
    <oddFooter xml:space="preserve">&amp;CNume, prenume, semnătura .............................................
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480" yWindow="446" count="2">
        <x14:dataValidation type="list" allowBlank="1" showInputMessage="1" promptTitle="OBLIGATORIU!" prompt="Puteti completa astfel:_x000a_1.Alegeti din lista activitatea; 2 Alegeti din lista activitatea si completati denumirea; Introduceti o alta denumire" xr:uid="{00000000-0002-0000-0000-000003000000}">
          <x14:formula1>
            <xm:f>'Tipuri de cheltuieli ELIGIBILE'!$D$2:$D$21</xm:f>
          </x14:formula1>
          <xm:sqref>B1:B1048576</xm:sqref>
        </x14:dataValidation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00000000-0002-0000-0000-000004000000}">
          <x14:formula1>
            <xm:f>'Tipuri de cheltuieli ELIGIBILE'!$B$2:$B$11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H18"/>
  <sheetViews>
    <sheetView tabSelected="1" workbookViewId="0">
      <selection activeCell="O18" sqref="O18"/>
    </sheetView>
  </sheetViews>
  <sheetFormatPr defaultRowHeight="15" x14ac:dyDescent="0.25"/>
  <cols>
    <col min="4" max="4" width="26.42578125" customWidth="1"/>
    <col min="6" max="6" width="15.85546875" customWidth="1"/>
    <col min="7" max="7" width="35.5703125" customWidth="1"/>
  </cols>
  <sheetData>
    <row r="6" spans="4:8" x14ac:dyDescent="0.25">
      <c r="D6" s="5" t="s">
        <v>70</v>
      </c>
      <c r="E6" s="19"/>
      <c r="F6" s="19"/>
      <c r="G6" s="69" t="s">
        <v>71</v>
      </c>
      <c r="H6" s="69"/>
    </row>
    <row r="7" spans="4:8" x14ac:dyDescent="0.25">
      <c r="D7" s="36" t="s">
        <v>9</v>
      </c>
      <c r="E7" s="19"/>
      <c r="F7" s="19"/>
      <c r="G7" s="64">
        <f>SUMIFS(Table1[ELIGIBILE - C. Finanţare nerambursabilă solicitată],Table1[Categorie de cheltuieli],D7)</f>
        <v>0</v>
      </c>
      <c r="H7" s="19"/>
    </row>
    <row r="8" spans="4:8" x14ac:dyDescent="0.25">
      <c r="D8" s="36" t="s">
        <v>2</v>
      </c>
      <c r="E8" s="19"/>
      <c r="F8" s="19"/>
      <c r="G8" s="64">
        <f>SUMIFS(Table1[ELIGIBILE - C. Finanţare nerambursabilă solicitată],Table1[Categorie de cheltuieli],D8)</f>
        <v>0</v>
      </c>
      <c r="H8" s="19"/>
    </row>
    <row r="9" spans="4:8" x14ac:dyDescent="0.25">
      <c r="D9" s="36" t="s">
        <v>10</v>
      </c>
      <c r="E9" s="19"/>
      <c r="F9" s="19"/>
      <c r="G9" s="64">
        <f>SUMIFS(Table1[ELIGIBILE - C. Finanţare nerambursabilă solicitată],Table1[Categorie de cheltuieli],D9)</f>
        <v>0</v>
      </c>
      <c r="H9" s="19"/>
    </row>
    <row r="10" spans="4:8" x14ac:dyDescent="0.25">
      <c r="D10" s="36" t="s">
        <v>21</v>
      </c>
      <c r="E10" s="19"/>
      <c r="F10" s="19"/>
      <c r="G10" s="64">
        <f>SUMIFS(Table1[ELIGIBILE - C. Finanţare nerambursabilă solicitată],Table1[Categorie de cheltuieli],D10)</f>
        <v>0</v>
      </c>
      <c r="H10" s="19"/>
    </row>
    <row r="11" spans="4:8" ht="30" x14ac:dyDescent="0.25">
      <c r="D11" s="54" t="s">
        <v>20</v>
      </c>
      <c r="E11" s="19"/>
      <c r="F11" s="19"/>
      <c r="G11" s="64">
        <f>SUMIFS(Table1[ELIGIBILE - C. Finanţare nerambursabilă solicitată],Table1[Categorie de cheltuieli],D11)</f>
        <v>0</v>
      </c>
      <c r="H11" s="19"/>
    </row>
    <row r="12" spans="4:8" ht="75" x14ac:dyDescent="0.25">
      <c r="D12" s="54" t="s">
        <v>37</v>
      </c>
      <c r="E12" s="19"/>
      <c r="F12" s="19"/>
      <c r="G12" s="64">
        <f>SUMIFS(Table1[ELIGIBILE - C. Finanţare nerambursabilă solicitată],Table1[Categorie de cheltuieli],D12)</f>
        <v>0</v>
      </c>
      <c r="H12" s="19"/>
    </row>
    <row r="13" spans="4:8" x14ac:dyDescent="0.25">
      <c r="D13" s="37" t="s">
        <v>22</v>
      </c>
      <c r="E13" s="19"/>
      <c r="F13" s="19"/>
      <c r="G13" s="64">
        <f>SUMIFS(Table1[ELIGIBILE - C. Finanţare nerambursabilă solicitată],Table1[Categorie de cheltuieli],D13)</f>
        <v>0</v>
      </c>
      <c r="H13" s="19"/>
    </row>
    <row r="14" spans="4:8" x14ac:dyDescent="0.25">
      <c r="D14" s="36" t="s">
        <v>66</v>
      </c>
      <c r="E14" s="19"/>
      <c r="F14" s="19"/>
      <c r="G14" s="64">
        <f>SUMIFS(Table1[ELIGIBILE - C. Finanţare nerambursabilă solicitată],Table1[Categorie de cheltuieli],D14)</f>
        <v>0</v>
      </c>
      <c r="H14" s="19"/>
    </row>
    <row r="15" spans="4:8" x14ac:dyDescent="0.25">
      <c r="D15" s="36" t="s">
        <v>67</v>
      </c>
      <c r="E15" s="19"/>
      <c r="F15" s="19"/>
      <c r="G15" s="64">
        <f>SUMIFS(Table1[ELIGIBILE - C. Finanţare nerambursabilă solicitată],Table1[Categorie de cheltuieli],D15)</f>
        <v>0</v>
      </c>
      <c r="H15" s="19"/>
    </row>
    <row r="16" spans="4:8" x14ac:dyDescent="0.25">
      <c r="D16" s="36" t="s">
        <v>73</v>
      </c>
      <c r="E16" s="67"/>
      <c r="F16" s="67"/>
      <c r="G16" s="64">
        <f>SUMIFS(Table1[ELIGIBILE - C. Finanţare nerambursabilă solicitată],Table1[Categorie de cheltuieli],D16)</f>
        <v>0</v>
      </c>
      <c r="H16" s="67"/>
    </row>
    <row r="18" spans="4:7" s="65" customFormat="1" x14ac:dyDescent="0.25">
      <c r="D18" s="65" t="s">
        <v>72</v>
      </c>
      <c r="G18" s="66">
        <f>SUM(G7:G17)</f>
        <v>0</v>
      </c>
    </row>
  </sheetData>
  <mergeCells count="1">
    <mergeCell ref="G6:H6"/>
  </mergeCells>
  <dataValidations count="3">
    <dataValidation type="list" allowBlank="1" showInputMessage="1" showErrorMessage="1" sqref="D7" xr:uid="{00000000-0002-0000-0100-000000000000}">
      <formula1>$B$2:$B$10</formula1>
    </dataValidation>
    <dataValidation allowBlank="1" showInputMessage="1" promptTitle="OBLIGATORIU" prompt="Oferiti informatiile relevante privind cheltuiala bugetata. Ex: componentele setului de echipamnte si preturi detaliate pe buc., distante in km intre localitati etc." sqref="D6" xr:uid="{00000000-0002-0000-0100-000001000000}"/>
    <dataValidation allowBlank="1" sqref="G6 H7:H16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zoomScale="115" zoomScaleNormal="115" workbookViewId="0">
      <pane ySplit="6" topLeftCell="A10" activePane="bottomLeft" state="frozenSplit"/>
      <selection pane="bottomLeft" activeCell="R14" sqref="R14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19" customWidth="1"/>
    <col min="6" max="6" width="7.140625" style="19" customWidth="1"/>
    <col min="7" max="7" width="12.7109375" style="19" customWidth="1"/>
    <col min="8" max="8" width="13.5703125" style="19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SUM(H7:H362)</f>
        <v>13610</v>
      </c>
      <c r="I2" s="13">
        <f>SUM(I7:I362)</f>
        <v>13610</v>
      </c>
      <c r="J2" s="13">
        <f>SUM(J7:J362)</f>
        <v>5060</v>
      </c>
      <c r="K2" s="13">
        <f>SUM(K7:K362)</f>
        <v>8500</v>
      </c>
      <c r="L2" s="14">
        <f>SUM(L7:L362)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8" t="s">
        <v>27</v>
      </c>
      <c r="H3" s="48"/>
      <c r="I3" s="49">
        <v>100</v>
      </c>
      <c r="J3" s="49">
        <f>J2*100/K2</f>
        <v>59.529411764705884</v>
      </c>
      <c r="K3" s="49">
        <f>I3-J3</f>
        <v>40.470588235294116</v>
      </c>
      <c r="L3" s="50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3"/>
      <c r="G4" s="52" t="s">
        <v>28</v>
      </c>
      <c r="H4" s="53">
        <f>J2+K2</f>
        <v>13560</v>
      </c>
      <c r="I4" s="53">
        <v>100</v>
      </c>
      <c r="J4" s="53">
        <f>J2*100/H4</f>
        <v>37.315634218289084</v>
      </c>
      <c r="K4" s="53">
        <f>I4-J4</f>
        <v>62.684365781710916</v>
      </c>
      <c r="L4" s="51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50</v>
      </c>
      <c r="E6" s="29" t="s">
        <v>7</v>
      </c>
      <c r="F6" s="29" t="s">
        <v>3</v>
      </c>
      <c r="G6" s="29" t="s">
        <v>6</v>
      </c>
      <c r="H6" s="29" t="s">
        <v>23</v>
      </c>
      <c r="I6" s="30" t="s">
        <v>52</v>
      </c>
      <c r="J6" s="29" t="s">
        <v>53</v>
      </c>
      <c r="K6" s="30" t="s">
        <v>54</v>
      </c>
      <c r="L6" s="30" t="s">
        <v>19</v>
      </c>
      <c r="M6" s="40" t="s">
        <v>26</v>
      </c>
    </row>
    <row r="7" spans="1:13" x14ac:dyDescent="0.25">
      <c r="A7" s="23">
        <v>1</v>
      </c>
      <c r="B7" s="4" t="s">
        <v>29</v>
      </c>
      <c r="C7" s="16" t="s">
        <v>9</v>
      </c>
      <c r="D7" s="16" t="s">
        <v>11</v>
      </c>
      <c r="E7" s="17" t="s">
        <v>51</v>
      </c>
      <c r="F7" s="17">
        <v>1</v>
      </c>
      <c r="G7" s="17">
        <v>1000</v>
      </c>
      <c r="H7" s="17">
        <f>Table14[[#This Row],[Nr. UM]]*Table14[[#This Row],[Valoarea UM - lei]]</f>
        <v>1000</v>
      </c>
      <c r="I7" s="31">
        <v>1000</v>
      </c>
      <c r="J7" s="32">
        <v>1000</v>
      </c>
      <c r="K7" s="32"/>
      <c r="L7" s="32"/>
      <c r="M7" s="39">
        <f>H7-J7-K7-L7</f>
        <v>0</v>
      </c>
    </row>
    <row r="8" spans="1:13" x14ac:dyDescent="0.25">
      <c r="A8" s="44">
        <v>2</v>
      </c>
      <c r="B8" s="41" t="s">
        <v>32</v>
      </c>
      <c r="C8" s="45" t="s">
        <v>9</v>
      </c>
      <c r="D8" s="5" t="s">
        <v>57</v>
      </c>
      <c r="E8" s="19" t="s">
        <v>55</v>
      </c>
      <c r="F8" s="17">
        <v>5</v>
      </c>
      <c r="G8" s="17">
        <v>200</v>
      </c>
      <c r="H8" s="17">
        <f>Table14[[#This Row],[Nr. UM]]*Table14[[#This Row],[Valoarea UM - lei]]</f>
        <v>1000</v>
      </c>
      <c r="I8" s="31">
        <v>1000</v>
      </c>
      <c r="J8" s="32"/>
      <c r="K8" s="32">
        <v>1000</v>
      </c>
      <c r="L8" s="32"/>
      <c r="M8" s="47">
        <f t="shared" ref="M8:M13" si="0">H8-J8-K8-L8</f>
        <v>0</v>
      </c>
    </row>
    <row r="9" spans="1:13" x14ac:dyDescent="0.25">
      <c r="A9" s="44">
        <v>3</v>
      </c>
      <c r="B9" s="41" t="s">
        <v>33</v>
      </c>
      <c r="C9" s="45" t="s">
        <v>9</v>
      </c>
      <c r="D9" s="5" t="s">
        <v>56</v>
      </c>
      <c r="E9" s="19" t="s">
        <v>12</v>
      </c>
      <c r="F9" s="17">
        <v>10</v>
      </c>
      <c r="G9" s="17">
        <v>6</v>
      </c>
      <c r="H9" s="17">
        <f>Table14[[#This Row],[Nr. UM]]*Table14[[#This Row],[Valoarea UM - lei]]</f>
        <v>60</v>
      </c>
      <c r="I9" s="31">
        <v>60</v>
      </c>
      <c r="J9" s="32">
        <v>60</v>
      </c>
      <c r="K9" s="32"/>
      <c r="L9" s="32"/>
      <c r="M9" s="47">
        <f t="shared" si="0"/>
        <v>0</v>
      </c>
    </row>
    <row r="10" spans="1:13" x14ac:dyDescent="0.25">
      <c r="A10" s="44">
        <v>4</v>
      </c>
      <c r="B10" s="41" t="s">
        <v>31</v>
      </c>
      <c r="C10" s="45" t="s">
        <v>2</v>
      </c>
      <c r="D10" s="5" t="s">
        <v>58</v>
      </c>
      <c r="E10" s="19" t="s">
        <v>59</v>
      </c>
      <c r="F10" s="17">
        <v>10</v>
      </c>
      <c r="G10" s="17">
        <v>200</v>
      </c>
      <c r="H10" s="17">
        <f>Table14[[#This Row],[Nr. UM]]*Table14[[#This Row],[Valoarea UM - lei]]</f>
        <v>2000</v>
      </c>
      <c r="I10" s="31">
        <v>2000</v>
      </c>
      <c r="J10" s="32"/>
      <c r="K10" s="32">
        <v>2000</v>
      </c>
      <c r="L10" s="32"/>
      <c r="M10" s="47">
        <f t="shared" si="0"/>
        <v>0</v>
      </c>
    </row>
    <row r="11" spans="1:13" x14ac:dyDescent="0.25">
      <c r="A11" s="44">
        <v>5</v>
      </c>
      <c r="B11" s="41" t="s">
        <v>31</v>
      </c>
      <c r="C11" s="45" t="s">
        <v>10</v>
      </c>
      <c r="D11" s="5" t="s">
        <v>60</v>
      </c>
      <c r="E11" s="19" t="s">
        <v>13</v>
      </c>
      <c r="F11" s="17">
        <v>10</v>
      </c>
      <c r="G11" s="17">
        <v>20</v>
      </c>
      <c r="H11" s="17">
        <f>Table14[[#This Row],[Nr. UM]]*Table14[[#This Row],[Valoarea UM - lei]]</f>
        <v>200</v>
      </c>
      <c r="I11" s="31">
        <v>200</v>
      </c>
      <c r="J11" s="32"/>
      <c r="K11" s="32">
        <v>200</v>
      </c>
      <c r="L11" s="32"/>
      <c r="M11" s="47">
        <f t="shared" si="0"/>
        <v>0</v>
      </c>
    </row>
    <row r="12" spans="1:13" ht="30" x14ac:dyDescent="0.25">
      <c r="A12" s="44">
        <v>6</v>
      </c>
      <c r="B12" s="41" t="s">
        <v>32</v>
      </c>
      <c r="C12" s="45" t="s">
        <v>21</v>
      </c>
      <c r="D12" s="5" t="s">
        <v>11</v>
      </c>
      <c r="E12" s="19" t="s">
        <v>51</v>
      </c>
      <c r="F12" s="46">
        <v>1</v>
      </c>
      <c r="G12" s="46">
        <v>5000</v>
      </c>
      <c r="H12" s="17">
        <f>Table14[[#This Row],[Nr. UM]]*Table14[[#This Row],[Valoarea UM - lei]]</f>
        <v>5000</v>
      </c>
      <c r="I12" s="42">
        <v>5000</v>
      </c>
      <c r="J12" s="43">
        <v>2500</v>
      </c>
      <c r="K12" s="43">
        <v>2500</v>
      </c>
      <c r="L12" s="43"/>
      <c r="M12" s="47">
        <f t="shared" si="0"/>
        <v>0</v>
      </c>
    </row>
    <row r="13" spans="1:13" ht="30" x14ac:dyDescent="0.25">
      <c r="A13" s="44">
        <v>7</v>
      </c>
      <c r="B13" s="41" t="s">
        <v>30</v>
      </c>
      <c r="C13" s="45" t="s">
        <v>20</v>
      </c>
      <c r="D13" s="5" t="s">
        <v>61</v>
      </c>
      <c r="E13" s="19" t="s">
        <v>55</v>
      </c>
      <c r="F13" s="46">
        <v>20</v>
      </c>
      <c r="G13" s="46">
        <v>150</v>
      </c>
      <c r="H13" s="17">
        <f>Table14[[#This Row],[Nr. UM]]*Table14[[#This Row],[Valoarea UM - lei]]</f>
        <v>3000</v>
      </c>
      <c r="I13" s="42">
        <v>3000</v>
      </c>
      <c r="J13" s="43">
        <v>1000</v>
      </c>
      <c r="K13" s="43">
        <v>2000</v>
      </c>
      <c r="L13" s="43"/>
      <c r="M13" s="47">
        <f t="shared" si="0"/>
        <v>0</v>
      </c>
    </row>
    <row r="14" spans="1:13" ht="105" x14ac:dyDescent="0.25">
      <c r="A14" s="44">
        <v>8</v>
      </c>
      <c r="B14" s="41" t="s">
        <v>32</v>
      </c>
      <c r="C14" s="45" t="s">
        <v>37</v>
      </c>
      <c r="D14" s="5" t="s">
        <v>62</v>
      </c>
      <c r="E14" s="19" t="s">
        <v>55</v>
      </c>
      <c r="F14" s="46">
        <v>2</v>
      </c>
      <c r="G14" s="46">
        <v>200</v>
      </c>
      <c r="H14" s="46">
        <f>Table14[[#This Row],[Nr. UM]]*Table14[[#This Row],[Valoarea UM - lei]]</f>
        <v>400</v>
      </c>
      <c r="I14" s="42">
        <v>400</v>
      </c>
      <c r="J14" s="43">
        <v>400</v>
      </c>
      <c r="K14" s="43"/>
      <c r="L14" s="43"/>
      <c r="M14" s="47">
        <f>H14-J14-K14-L14</f>
        <v>0</v>
      </c>
    </row>
    <row r="15" spans="1:13" ht="105" x14ac:dyDescent="0.25">
      <c r="A15" s="44">
        <v>9</v>
      </c>
      <c r="B15" s="41" t="s">
        <v>34</v>
      </c>
      <c r="C15" s="45" t="s">
        <v>37</v>
      </c>
      <c r="D15" s="5" t="s">
        <v>64</v>
      </c>
      <c r="E15" s="19" t="s">
        <v>55</v>
      </c>
      <c r="F15" s="46">
        <v>1</v>
      </c>
      <c r="G15" s="46">
        <v>350</v>
      </c>
      <c r="H15" s="17">
        <f>Table14[[#This Row],[Nr. UM]]*Table14[[#This Row],[Valoarea UM - lei]]</f>
        <v>350</v>
      </c>
      <c r="I15" s="42">
        <v>350</v>
      </c>
      <c r="J15" s="43"/>
      <c r="K15" s="43">
        <v>350</v>
      </c>
      <c r="L15" s="43"/>
      <c r="M15" s="47">
        <f t="shared" ref="M15" si="1">H15-J15-K15-L15</f>
        <v>0</v>
      </c>
    </row>
    <row r="16" spans="1:13" ht="30" x14ac:dyDescent="0.25">
      <c r="A16" s="3">
        <v>10</v>
      </c>
      <c r="B16" s="4" t="s">
        <v>35</v>
      </c>
      <c r="C16" s="5" t="s">
        <v>20</v>
      </c>
      <c r="D16" s="5" t="s">
        <v>63</v>
      </c>
      <c r="E16" s="19" t="s">
        <v>55</v>
      </c>
      <c r="F16" s="19">
        <v>1</v>
      </c>
      <c r="G16" s="19">
        <v>100</v>
      </c>
      <c r="H16" s="17">
        <f>Table14[[#This Row],[Nr. UM]]*Table14[[#This Row],[Valoarea UM - lei]]</f>
        <v>100</v>
      </c>
      <c r="I16" s="31">
        <v>100</v>
      </c>
      <c r="J16" s="32"/>
      <c r="K16" s="32">
        <v>100</v>
      </c>
      <c r="L16" s="32"/>
      <c r="M16" s="55">
        <f>H16-J16-K16-L16</f>
        <v>0</v>
      </c>
    </row>
    <row r="17" spans="1:13" x14ac:dyDescent="0.25">
      <c r="A17" s="3">
        <v>11</v>
      </c>
      <c r="B17" s="4" t="s">
        <v>41</v>
      </c>
      <c r="C17" s="5" t="s">
        <v>66</v>
      </c>
      <c r="D17" s="5" t="s">
        <v>68</v>
      </c>
      <c r="E17" s="19" t="s">
        <v>55</v>
      </c>
      <c r="F17" s="19">
        <v>1</v>
      </c>
      <c r="G17" s="19">
        <v>150</v>
      </c>
      <c r="H17" s="17">
        <f>Table14[[#This Row],[Nr. UM]]*Table14[[#This Row],[Valoarea UM - lei]]</f>
        <v>150</v>
      </c>
      <c r="I17" s="31">
        <v>150</v>
      </c>
      <c r="J17" s="32"/>
      <c r="K17" s="32">
        <v>150</v>
      </c>
      <c r="L17" s="32"/>
      <c r="M17" s="55">
        <f>H17-J17-K17-L17</f>
        <v>0</v>
      </c>
    </row>
    <row r="18" spans="1:13" x14ac:dyDescent="0.25">
      <c r="A18" s="56">
        <v>12</v>
      </c>
      <c r="B18" s="57" t="s">
        <v>36</v>
      </c>
      <c r="C18" s="58" t="s">
        <v>66</v>
      </c>
      <c r="D18" s="58" t="s">
        <v>69</v>
      </c>
      <c r="E18" s="59" t="s">
        <v>55</v>
      </c>
      <c r="F18" s="59">
        <v>1</v>
      </c>
      <c r="G18" s="59">
        <v>200</v>
      </c>
      <c r="H18" s="17">
        <f>Table14[[#This Row],[Nr. UM]]*Table14[[#This Row],[Valoarea UM - lei]]</f>
        <v>200</v>
      </c>
      <c r="I18" s="61">
        <v>200</v>
      </c>
      <c r="J18" s="62"/>
      <c r="K18" s="62">
        <v>200</v>
      </c>
      <c r="L18" s="62"/>
      <c r="M18" s="63">
        <f>H18-J18-K18-L18</f>
        <v>0</v>
      </c>
    </row>
    <row r="19" spans="1:13" x14ac:dyDescent="0.25">
      <c r="A19" s="56">
        <v>13</v>
      </c>
      <c r="B19" s="57" t="s">
        <v>48</v>
      </c>
      <c r="C19" s="58" t="s">
        <v>67</v>
      </c>
      <c r="D19" s="5" t="s">
        <v>65</v>
      </c>
      <c r="E19" s="19" t="s">
        <v>55</v>
      </c>
      <c r="F19" s="46">
        <v>1</v>
      </c>
      <c r="G19" s="46">
        <v>100</v>
      </c>
      <c r="H19" s="17">
        <f>Table14[[#This Row],[Nr. UM]]*Table14[[#This Row],[Valoarea UM - lei]]</f>
        <v>100</v>
      </c>
      <c r="I19" s="42">
        <v>100</v>
      </c>
      <c r="J19" s="43">
        <v>100</v>
      </c>
      <c r="K19" s="62"/>
      <c r="L19" s="62"/>
      <c r="M19" s="63">
        <f>H19-J19-K19-L19</f>
        <v>0</v>
      </c>
    </row>
    <row r="20" spans="1:13" x14ac:dyDescent="0.25">
      <c r="A20" s="44">
        <v>14</v>
      </c>
      <c r="B20" s="41" t="s">
        <v>49</v>
      </c>
      <c r="C20" s="45" t="s">
        <v>73</v>
      </c>
      <c r="D20" s="68" t="s">
        <v>74</v>
      </c>
      <c r="E20" s="60" t="s">
        <v>55</v>
      </c>
      <c r="F20" s="60">
        <v>10</v>
      </c>
      <c r="G20" s="60">
        <v>5</v>
      </c>
      <c r="H20" s="17">
        <f>Table14[[#This Row],[Nr. UM]]*Table14[[#This Row],[Valoarea UM - lei]]</f>
        <v>50</v>
      </c>
      <c r="I20" s="61">
        <v>50</v>
      </c>
      <c r="J20" s="62"/>
      <c r="K20" s="43"/>
      <c r="L20" s="43"/>
      <c r="M20" s="47">
        <f>H19-J19-K20-L20</f>
        <v>0</v>
      </c>
    </row>
  </sheetData>
  <conditionalFormatting sqref="M1:M5 M7:M1048576">
    <cfRule type="cellIs" dxfId="2" priority="3" operator="notEqual">
      <formula>0</formula>
    </cfRule>
  </conditionalFormatting>
  <conditionalFormatting sqref="M6">
    <cfRule type="cellIs" dxfId="1" priority="2" operator="notEqual">
      <formula>0</formula>
    </cfRule>
  </conditionalFormatting>
  <conditionalFormatting sqref="J3">
    <cfRule type="cellIs" dxfId="0" priority="1" operator="between">
      <formula>0</formula>
      <formula>9.9999</formula>
    </cfRule>
  </conditionalFormatting>
  <dataValidations count="3">
    <dataValidation allowBlank="1" sqref="M6 L1:L1048576 G21:H1048576 G1:G19 H3:H20" xr:uid="{00000000-0002-0000-0200-000002000000}"/>
    <dataValidation allowBlank="1" showInputMessage="1" promptTitle="OBLIGATORIU" prompt="Oferiti informatiile relevante privind cheltuiala bugetata. Ex: componentele setului de echipamnte si preturi detaliate pe buc., distante in km intre localitati etc." sqref="D21:D1048576 D1:D19" xr:uid="{00000000-0002-0000-02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9" xr:uid="{00000000-0002-0000-02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8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____________________&amp;CReprezentant legal,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00000000-0002-0000-0200-000003000000}">
          <x14:formula1>
            <xm:f>'Tipuri de cheltuieli ELIGIBILE'!$B$2:$B$11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00000000-0002-0000-0200-000004000000}">
          <x14:formula1>
            <xm:f>'Tipuri de cheltuieli ELIGIBILE'!$D$2:$D$21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zoomScaleNormal="100" workbookViewId="0">
      <pane ySplit="1" topLeftCell="A2" activePane="bottomLeft" state="frozenSplit"/>
      <selection pane="bottomLeft" activeCell="B11" sqref="B11"/>
    </sheetView>
  </sheetViews>
  <sheetFormatPr defaultRowHeight="15" x14ac:dyDescent="0.25"/>
  <cols>
    <col min="1" max="1" width="0" hidden="1" customWidth="1"/>
    <col min="2" max="2" width="28.42578125" bestFit="1" customWidth="1"/>
    <col min="3" max="3" width="64.85546875" customWidth="1"/>
    <col min="4" max="4" width="15.42578125" customWidth="1"/>
    <col min="5" max="5" width="8.85546875" customWidth="1"/>
  </cols>
  <sheetData>
    <row r="1" spans="1:4" x14ac:dyDescent="0.25">
      <c r="A1" s="2" t="s">
        <v>5</v>
      </c>
      <c r="B1" s="35" t="s">
        <v>24</v>
      </c>
      <c r="C1" s="38" t="s">
        <v>25</v>
      </c>
    </row>
    <row r="2" spans="1:4" x14ac:dyDescent="0.25">
      <c r="A2" s="1">
        <v>1</v>
      </c>
      <c r="B2" s="36" t="s">
        <v>9</v>
      </c>
      <c r="D2" t="s">
        <v>29</v>
      </c>
    </row>
    <row r="3" spans="1:4" x14ac:dyDescent="0.25">
      <c r="A3" s="1">
        <v>2</v>
      </c>
      <c r="B3" s="36" t="s">
        <v>2</v>
      </c>
      <c r="D3" t="s">
        <v>30</v>
      </c>
    </row>
    <row r="4" spans="1:4" x14ac:dyDescent="0.25">
      <c r="A4" s="1">
        <v>3</v>
      </c>
      <c r="B4" s="36" t="s">
        <v>10</v>
      </c>
      <c r="D4" t="s">
        <v>31</v>
      </c>
    </row>
    <row r="5" spans="1:4" x14ac:dyDescent="0.25">
      <c r="A5" s="1">
        <v>4</v>
      </c>
      <c r="B5" s="36" t="s">
        <v>21</v>
      </c>
      <c r="D5" t="s">
        <v>32</v>
      </c>
    </row>
    <row r="6" spans="1:4" x14ac:dyDescent="0.25">
      <c r="A6" s="1">
        <v>5</v>
      </c>
      <c r="B6" s="36" t="s">
        <v>20</v>
      </c>
      <c r="D6" t="s">
        <v>33</v>
      </c>
    </row>
    <row r="7" spans="1:4" ht="75" x14ac:dyDescent="0.25">
      <c r="A7" s="1">
        <v>6</v>
      </c>
      <c r="B7" s="54" t="s">
        <v>37</v>
      </c>
      <c r="D7" t="s">
        <v>34</v>
      </c>
    </row>
    <row r="8" spans="1:4" x14ac:dyDescent="0.25">
      <c r="A8" s="1">
        <v>7</v>
      </c>
      <c r="B8" s="37" t="s">
        <v>22</v>
      </c>
      <c r="D8" t="s">
        <v>35</v>
      </c>
    </row>
    <row r="9" spans="1:4" x14ac:dyDescent="0.25">
      <c r="A9" s="1">
        <v>8</v>
      </c>
      <c r="B9" s="36" t="s">
        <v>66</v>
      </c>
      <c r="D9" t="s">
        <v>36</v>
      </c>
    </row>
    <row r="10" spans="1:4" x14ac:dyDescent="0.25">
      <c r="B10" s="36" t="s">
        <v>67</v>
      </c>
      <c r="D10" t="s">
        <v>38</v>
      </c>
    </row>
    <row r="11" spans="1:4" x14ac:dyDescent="0.25">
      <c r="B11" s="36" t="s">
        <v>73</v>
      </c>
      <c r="D11" t="s">
        <v>39</v>
      </c>
    </row>
    <row r="12" spans="1:4" x14ac:dyDescent="0.25">
      <c r="D12" t="s">
        <v>40</v>
      </c>
    </row>
    <row r="13" spans="1:4" x14ac:dyDescent="0.25">
      <c r="D13" t="s">
        <v>41</v>
      </c>
    </row>
    <row r="14" spans="1:4" x14ac:dyDescent="0.25">
      <c r="D14" t="s">
        <v>42</v>
      </c>
    </row>
    <row r="15" spans="1:4" x14ac:dyDescent="0.25">
      <c r="D15" t="s">
        <v>43</v>
      </c>
    </row>
    <row r="16" spans="1:4" x14ac:dyDescent="0.25">
      <c r="D16" t="s">
        <v>44</v>
      </c>
    </row>
    <row r="17" spans="4:4" x14ac:dyDescent="0.25">
      <c r="D17" t="s">
        <v>45</v>
      </c>
    </row>
    <row r="18" spans="4:4" x14ac:dyDescent="0.25">
      <c r="D18" t="s">
        <v>46</v>
      </c>
    </row>
    <row r="19" spans="4:4" x14ac:dyDescent="0.25">
      <c r="D19" t="s">
        <v>47</v>
      </c>
    </row>
    <row r="20" spans="4:4" x14ac:dyDescent="0.25">
      <c r="D20" t="s">
        <v>48</v>
      </c>
    </row>
    <row r="21" spans="4:4" x14ac:dyDescent="0.25">
      <c r="D21" t="s">
        <v>49</v>
      </c>
    </row>
  </sheetData>
  <sheetProtection formatCells="0" formatColumns="0" formatRows="0" insertColumns="0" insertRows="0" insertHyperlinks="0" deleteColumns="0" deleteRows="0" sort="0" autoFilter="0" pivotTables="0"/>
  <phoneticPr fontId="22" type="noConversion"/>
  <dataValidations count="2">
    <dataValidation type="list" allowBlank="1" showInputMessage="1" showErrorMessage="1" sqref="D1:D1048576" xr:uid="{00000000-0002-0000-0300-000000000000}">
      <formula1>$D$2:$D$21</formula1>
    </dataValidation>
    <dataValidation type="list" allowBlank="1" showInputMessage="1" showErrorMessage="1" sqref="C20 B2" xr:uid="{00000000-0002-0000-0300-000001000000}">
      <formula1>$B$2:$B$10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1.2 - BUGETUL</vt:lpstr>
      <vt:lpstr>Centralizator cheltuieli</vt:lpstr>
      <vt:lpstr>BUGET DEMO &amp; Instructiuni 2020</vt:lpstr>
      <vt:lpstr>Tipuri de cheltuieli ELIGIBILE</vt:lpstr>
      <vt:lpstr>'Anexa 1.2 - BUGETUL'!Print_Titles</vt:lpstr>
      <vt:lpstr>'BUGET DEMO &amp; Instructiuni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2020-02-21T09:06:05Z</cp:lastPrinted>
  <dcterms:created xsi:type="dcterms:W3CDTF">2016-01-25T09:57:10Z</dcterms:created>
  <dcterms:modified xsi:type="dcterms:W3CDTF">2020-02-21T09:06:17Z</dcterms:modified>
</cp:coreProperties>
</file>